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340" windowHeight="6315" activeTab="5"/>
  </bookViews>
  <sheets>
    <sheet name="1 источники" sheetId="1" r:id="rId1"/>
    <sheet name="3 доходы " sheetId="2" r:id="rId2"/>
    <sheet name="приложение 4" sheetId="3" r:id="rId3"/>
    <sheet name="5 ведомственные " sheetId="4" r:id="rId4"/>
    <sheet name="приложение 6" sheetId="5" r:id="rId5"/>
    <sheet name="Приложение 7 Юг" sheetId="6" r:id="rId6"/>
  </sheets>
  <externalReferences>
    <externalReference r:id="rId9"/>
  </externalReferences>
  <definedNames/>
  <calcPr fullCalcOnLoad="1" refMode="R1C1"/>
</workbook>
</file>

<file path=xl/sharedStrings.xml><?xml version="1.0" encoding="utf-8"?>
<sst xmlns="http://schemas.openxmlformats.org/spreadsheetml/2006/main" count="1225" uniqueCount="363">
  <si>
    <t>000 1 00 00000 00 0000 000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</si>
  <si>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</si>
  <si>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</si>
  <si>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</si>
  <si>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</si>
  <si>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Земельный налог</t>
  </si>
  <si>
    <t>Наименование</t>
  </si>
  <si>
    <t>тыс. руб.</t>
  </si>
  <si>
    <t>План по решению сессии</t>
  </si>
  <si>
    <t>жкх</t>
  </si>
  <si>
    <t>мслуж</t>
  </si>
  <si>
    <t>опека</t>
  </si>
  <si>
    <t>пов етс</t>
  </si>
  <si>
    <t>благоустр</t>
  </si>
  <si>
    <t>субвенция несоверш</t>
  </si>
  <si>
    <t>субвенция соцзащита органы</t>
  </si>
  <si>
    <t>субвенция соцзащита жку</t>
  </si>
  <si>
    <t>субвенция с/х производство</t>
  </si>
  <si>
    <t>субвенция кл.руков</t>
  </si>
  <si>
    <t>возврат жку</t>
  </si>
  <si>
    <t>субвенция меры соцподдержки</t>
  </si>
  <si>
    <t>о защите прав ребенка</t>
  </si>
  <si>
    <t>соцподдержка инвалидов</t>
  </si>
  <si>
    <t>соц обслуживание населения</t>
  </si>
  <si>
    <t>на погашение кред.задолж.</t>
  </si>
  <si>
    <t>отд.категориям граждан</t>
  </si>
  <si>
    <t>приемн родит</t>
  </si>
  <si>
    <t>образоват.проц</t>
  </si>
  <si>
    <t>субенция скорая</t>
  </si>
  <si>
    <t>предприним ЦРБ</t>
  </si>
  <si>
    <t>вус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</si>
  <si>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</si>
  <si>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</si>
  <si>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</si>
  <si>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</si>
  <si>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</si>
  <si>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</si>
  <si>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</si>
  <si>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</t>
  </si>
  <si>
    <t>Код экономической классификации</t>
  </si>
  <si>
    <t>00</t>
  </si>
  <si>
    <t>000</t>
  </si>
  <si>
    <t>0000</t>
  </si>
  <si>
    <t>1</t>
  </si>
  <si>
    <t>01</t>
  </si>
  <si>
    <t>010</t>
  </si>
  <si>
    <t>110</t>
  </si>
  <si>
    <t>02</t>
  </si>
  <si>
    <t>030</t>
  </si>
  <si>
    <t>06</t>
  </si>
  <si>
    <t>11</t>
  </si>
  <si>
    <t>120</t>
  </si>
  <si>
    <t>2</t>
  </si>
  <si>
    <t>151</t>
  </si>
  <si>
    <t>3</t>
  </si>
  <si>
    <t>№ строки</t>
  </si>
  <si>
    <t xml:space="preserve">000 </t>
  </si>
  <si>
    <t>182</t>
  </si>
  <si>
    <t>001</t>
  </si>
  <si>
    <t>03</t>
  </si>
  <si>
    <t>554</t>
  </si>
  <si>
    <t>04</t>
  </si>
  <si>
    <t>999</t>
  </si>
  <si>
    <t>Иные межбюджетные трансферты</t>
  </si>
  <si>
    <t>09</t>
  </si>
  <si>
    <t>0103</t>
  </si>
  <si>
    <t>0102</t>
  </si>
  <si>
    <t>Приложение № 4</t>
  </si>
  <si>
    <t>Наименование главных распорядителей  и наименование показателей бюджетной классификации</t>
  </si>
  <si>
    <t>Целевая статья</t>
  </si>
  <si>
    <t>Вид расходов</t>
  </si>
  <si>
    <t>2011г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</si>
  <si>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</si>
  <si>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</si>
  <si>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</si>
  <si>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</si>
  <si>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Культура</t>
  </si>
  <si>
    <t>Всего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</si>
  <si>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</si>
  <si>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</si>
  <si>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</si>
  <si>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4</t>
  </si>
  <si>
    <t>Распределение бюджетных ассигнований по разделам и подразделам классификации расходов бюджетов на 2014 год и плановый период 2015-2016 годов.</t>
  </si>
  <si>
    <t>Код ведомства</t>
  </si>
  <si>
    <t>Сумма 2014  г</t>
  </si>
  <si>
    <t>Сумма 2015 г</t>
  </si>
  <si>
    <t>Сумма 2016 г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</si>
  <si>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</si>
  <si>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Условно утвержденные расходы</t>
  </si>
  <si>
    <t>Приложение № 5</t>
  </si>
  <si>
    <t>7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</si>
  <si>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</si>
  <si>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</si>
  <si>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</si>
  <si>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</si>
  <si>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</si>
  <si>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</si>
  <si>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100</t>
  </si>
  <si>
    <t>Уличное освещение</t>
  </si>
  <si>
    <t>Приложение № 6</t>
  </si>
  <si>
    <t>Приложение 1</t>
  </si>
  <si>
    <t>(тыс. 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</si>
  <si>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</si>
  <si>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</si>
  <si>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</si>
  <si>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</si>
  <si>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</si>
  <si>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</si>
  <si>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</si>
  <si>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5</t>
  </si>
  <si>
    <t>25</t>
  </si>
  <si>
    <t>000 01 06 00 00 00 0000 000</t>
  </si>
  <si>
    <t>Иные источники внутреннего финансирования дефицитов бюджетов</t>
  </si>
  <si>
    <t>26</t>
  </si>
  <si>
    <t>116 01 06 01 00 00 0000 000</t>
  </si>
  <si>
    <t>Акции и иные формы участия в капитале, находящиеся в государственной и муниципальной собственности</t>
  </si>
  <si>
    <t>27</t>
  </si>
  <si>
    <t>116 01 06 01 00 00 0000 630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</si>
  <si>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</si>
  <si>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28</t>
  </si>
  <si>
    <t>116 01 06 01 00 02 0000 630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</si>
  <si>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</si>
  <si>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29</t>
  </si>
  <si>
    <t>800 01 06 04 00 00 0000 000</t>
  </si>
  <si>
    <t>Исполнение государственных и муниципальных гарантий в валюте Российской Федерации</t>
  </si>
  <si>
    <t>30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</si>
  <si>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</si>
  <si>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</si>
  <si>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31</t>
  </si>
  <si>
    <t>800 01 06 04 00 02 0000 810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</si>
  <si>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</si>
  <si>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6</t>
  </si>
  <si>
    <t>Уменьшение остатков средств бюджетов</t>
  </si>
  <si>
    <t>Уменьшение прочих остатков средств бюджетов</t>
  </si>
  <si>
    <t>8</t>
  </si>
  <si>
    <t>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</si>
  <si>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</si>
  <si>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</si>
  <si>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</si>
  <si>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2017 год</t>
  </si>
  <si>
    <t>045</t>
  </si>
  <si>
    <t>13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</si>
  <si>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</si>
  <si>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</t>
  </si>
  <si>
    <t>024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</si>
  <si>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</si>
  <si>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>7594</t>
  </si>
  <si>
    <t xml:space="preserve">Национальная оборона </t>
  </si>
  <si>
    <t>Национальная экономика</t>
  </si>
  <si>
    <t>Дорожное хозяйство (дорожные фонды)</t>
  </si>
  <si>
    <t>Резервные фонды</t>
  </si>
  <si>
    <t>Раздел-Подраздел</t>
  </si>
  <si>
    <t>0100</t>
  </si>
  <si>
    <t>0104</t>
  </si>
  <si>
    <t>0111</t>
  </si>
  <si>
    <t>0200</t>
  </si>
  <si>
    <t>0203</t>
  </si>
  <si>
    <t>0400</t>
  </si>
  <si>
    <t>0409</t>
  </si>
  <si>
    <t>0503</t>
  </si>
  <si>
    <t>0800</t>
  </si>
  <si>
    <t>0801</t>
  </si>
  <si>
    <t>Иные бюджетные ассигнования</t>
  </si>
  <si>
    <t>0</t>
  </si>
  <si>
    <t>2018 год</t>
  </si>
  <si>
    <t>0120000000</t>
  </si>
  <si>
    <t>0150000000</t>
  </si>
  <si>
    <t>0110000000</t>
  </si>
  <si>
    <t>0140000000</t>
  </si>
  <si>
    <t>9210075140</t>
  </si>
  <si>
    <t>9170010110</t>
  </si>
  <si>
    <t>043</t>
  </si>
  <si>
    <t>10</t>
  </si>
  <si>
    <t>557</t>
  </si>
  <si>
    <t>995</t>
  </si>
  <si>
    <t>130</t>
  </si>
  <si>
    <t>Другие общегосударственные вопросы</t>
  </si>
  <si>
    <t>0113</t>
  </si>
  <si>
    <t>0110000210</t>
  </si>
  <si>
    <t>Подпрограмма "Развитие органов местного самоуправления, муниципальной службы поселения"</t>
  </si>
  <si>
    <t>Руководство и управление в сфере установленных функций органов местного самоуправления в рамках подпрограммы «Развитие органов местного самоуправления, муниципальной службы поселения"</t>
  </si>
  <si>
    <t>Подпрограмма "Развитие муниципальных учреждений поселения"</t>
  </si>
  <si>
    <t>Расходы на выплаты персоналу казенных учреждений</t>
  </si>
  <si>
    <t>Подпрограмма«Развитие и модернизация улично-дорожной сети поселения»</t>
  </si>
  <si>
    <t>Межбюджетные трансферты бюджетам муниципальных районов из бюджетов поселений на осуществление части полномочий по организации библиотечного обслуживания населения</t>
  </si>
  <si>
    <t>01200000610</t>
  </si>
  <si>
    <t>0140096010</t>
  </si>
  <si>
    <t>0200000000</t>
  </si>
  <si>
    <t>0200000650</t>
  </si>
  <si>
    <t>Непрограммные расходы исполнительной власти</t>
  </si>
  <si>
    <t>0100000000</t>
  </si>
  <si>
    <t>Наименование главных распорядителей и наименование показателей бюджетной классификации</t>
  </si>
  <si>
    <t>Раздел, подраздел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</si>
  <si>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</si>
  <si>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</si>
  <si>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местного самоуправления</t>
  </si>
  <si>
    <t>870</t>
  </si>
  <si>
    <t>0120000610</t>
  </si>
  <si>
    <t>Национальная оборона</t>
  </si>
  <si>
    <t>Мобилизационная и вневойсковая подготовка</t>
  </si>
  <si>
    <t>Осуществление первичного воинского учета на территориях, где отсуствуют военные комиссариаты (непрограммные расходы)</t>
  </si>
  <si>
    <t>9170051180</t>
  </si>
  <si>
    <t>Содержание автомобильных дорог общего пользования местного значения городских и сельских поселений</t>
  </si>
  <si>
    <t>Иные закупки товаров, работ и услуг для обеспечения государственных (муниципальных) нужд</t>
  </si>
  <si>
    <t>Жилищно-коммунальное хозяйство</t>
  </si>
  <si>
    <t>0500</t>
  </si>
  <si>
    <t>Культура,кинематография и средства массовой информации</t>
  </si>
  <si>
    <t>540</t>
  </si>
  <si>
    <t>ВСЕГО:</t>
  </si>
  <si>
    <t xml:space="preserve">на финансирование расходов, связанных с передачей осуществления части полномочий </t>
  </si>
  <si>
    <t>органов местного самоуправления поселения на районный уровень</t>
  </si>
  <si>
    <t>№ п/п</t>
  </si>
  <si>
    <t>Наименование поселения</t>
  </si>
  <si>
    <t>Итого:</t>
  </si>
  <si>
    <t>557 01 05 02 01 10 0000 510</t>
  </si>
  <si>
    <t>Межбюджетные трансферты бюджетам муниципальных районов из бюджетов поселений на осуществление части полномочий по организации библиотечного обслуживания населения (непрограммные расходы)</t>
  </si>
  <si>
    <t>9110095050</t>
  </si>
  <si>
    <t>557 01 05 00 00 00 0000 500</t>
  </si>
  <si>
    <t>557 01 05 02 00 00 0000 500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</si>
  <si>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</si>
  <si>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</si>
  <si>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557 01 05 00 00 00 0000 600</t>
  </si>
  <si>
    <t>557 01 05 02 00 00 0000 600</t>
  </si>
  <si>
    <t>557 01 05 02 01 10 0000 610</t>
  </si>
  <si>
    <t>Уменьшение прочих остатков денежных средств бюджетов сельских поселений</t>
  </si>
  <si>
    <t xml:space="preserve">Муниципальная программа"«Развитие  местного самоуправления поселения" </t>
  </si>
  <si>
    <t>557 01 05 00 00 00 0000 000</t>
  </si>
  <si>
    <t>557 01 05 02 01 00 0000 510</t>
  </si>
  <si>
    <t>557 01 05 02 01 00 0000 610</t>
  </si>
  <si>
    <t>НАЛОГИ НА ПРИБЫЛЬ, ДОХОДЫ</t>
  </si>
  <si>
    <t>НАЛОГОВЫЕ И НЕНАЛОГОВЫЕ ДОХОДЫ</t>
  </si>
  <si>
    <t xml:space="preserve">Налог на доходы физических лиц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</si>
  <si>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</si>
  <si>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длядизельных и (или) карбюраторных (инжекторных) двигателей, подлежащие распределению между бюджатами субъектов Российской и местными бюджетами с учетом установленных дифференцированных нормативов отчислений в местные бюджеты</t>
  </si>
  <si>
    <t>Доходы от уплаты акцизов наавтомобильный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</si>
  <si>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</si>
  <si>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</si>
  <si>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</si>
  <si>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</si>
  <si>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 xml:space="preserve">Земельный налог с физических лиц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</si>
  <si>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</si>
  <si>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Прочие доходы от использования 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и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</si>
  <si>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учреждени, а также имущества государственных и муниципальных унитарных предприятий,  в том числе казенных)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</si>
  <si>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 в том числе казенных)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</si>
  <si>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</si>
  <si>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</si>
  <si>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990</t>
  </si>
  <si>
    <t xml:space="preserve">Прочие доходы от оказания платных услуг (работ) </t>
  </si>
  <si>
    <t>Прочие доходы от оказания платных услуг (работ) получателями средств бюджетов сельских поселений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</si>
  <si>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</si>
  <si>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</si>
  <si>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Администрация Южно-Енисейского сельсовета</t>
  </si>
  <si>
    <t>Выполнение государственных полномочий по созданию и обеспечению деятельности административных комиссий (непрограммные расходы)</t>
  </si>
  <si>
    <t>Муниципальная программа "Развитие местного самоуправления поселения"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</si>
  <si>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</si>
  <si>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</si>
  <si>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200</t>
  </si>
  <si>
    <t>800</t>
  </si>
  <si>
    <t>500</t>
  </si>
  <si>
    <t>Иные закупки товаров, работ и услуг для обеспечения 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</si>
  <si>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</si>
  <si>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</si>
  <si>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Муниципальная программа "Развитие культуры и спорта, молодежная политика поселения"</t>
  </si>
  <si>
    <t xml:space="preserve">Муниципальная программа "Развитие культуры и спорта, молодежная политика поселения" </t>
  </si>
  <si>
    <t>0150096020</t>
  </si>
  <si>
    <t>Межбюджетные трансферты</t>
  </si>
  <si>
    <t>9110000000</t>
  </si>
  <si>
    <t>Сумма на 2017 год     тыс.руб.</t>
  </si>
  <si>
    <t>Сумма на 2018 год  тыс.руб.</t>
  </si>
  <si>
    <t>Сумма на 2019 год   тыс.руб.</t>
  </si>
  <si>
    <t>15</t>
  </si>
  <si>
    <t xml:space="preserve">Дотации бюджетам сельских поселений на выравнивание бюджетной обеспеченности  из регионального фонда финансовой поддержки </t>
  </si>
  <si>
    <t>35</t>
  </si>
  <si>
    <t>118</t>
  </si>
  <si>
    <t>на 2017 год и плановый перид 2018-2019 годов</t>
  </si>
  <si>
    <t>2019 год</t>
  </si>
  <si>
    <t>Сумма на 2017 год  тыс.руб.</t>
  </si>
  <si>
    <t>Сумма на 2018 год   тыс.руб.</t>
  </si>
  <si>
    <t>Сумма на 2019 год    тыс.руб.</t>
  </si>
  <si>
    <t>Сумма на 2017г тыс.руб.</t>
  </si>
  <si>
    <t>Сумма на 2019 г    тыс.руб.</t>
  </si>
  <si>
    <t xml:space="preserve"> выделяемые из  бюджета   Южно-Енисейского сельсовета</t>
  </si>
  <si>
    <t>Доходы бюджета муниципального образования Южно-Енисейский сельсовет на 2017 и плановый период 2018-2019 годов</t>
  </si>
  <si>
    <t xml:space="preserve">Распределение бюджетных ассигнований по целевым статьям (муниципальным  программам муниципального образования   Южно-Енисейский сельсовет и непрограммным направлениям деятельности), группам и подгруппам видов расходов, разделам, подразделам классификации расходов бюджета </t>
  </si>
  <si>
    <t>Источники внутреннего финансирования дефицита  бюджета муниципального образования  Южно-Енисейский сельсовет в 2017 году и плановом периоде 2018-2019 годов</t>
  </si>
  <si>
    <t xml:space="preserve">Мобилизационная  и вневойсковая подготовка </t>
  </si>
  <si>
    <t xml:space="preserve">Культура, кинематография </t>
  </si>
  <si>
    <t xml:space="preserve"> классификации расходов бюджетов Российской Федерации на 2017 год и плановый период 2018-2019 годов</t>
  </si>
  <si>
    <t>бюджетной</t>
  </si>
  <si>
    <t>Субвенции бюджетам  на выполнение передаваемых полномочий субъектов Российской Федерации</t>
  </si>
  <si>
    <t>Субвенции бюджетам сельских поселений 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</si>
  <si>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</si>
  <si>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</si>
  <si>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Ведомственная структура расходов  бюджета  муниципального образования поселок Южно-Енисейск</t>
  </si>
  <si>
    <t xml:space="preserve">Приложение № 3 </t>
  </si>
  <si>
    <t>40</t>
  </si>
  <si>
    <t>49</t>
  </si>
  <si>
    <t>Прочие межбюджетные трансферты, передаваемые бюджетам</t>
  </si>
  <si>
    <t xml:space="preserve">Резервные фонды местных администраций в рамках непрограммных расходов </t>
  </si>
  <si>
    <t>Резервные средства</t>
  </si>
  <si>
    <t xml:space="preserve">Приложение № 7   </t>
  </si>
  <si>
    <t>(тыс.рублей)</t>
  </si>
  <si>
    <t>Подпрограмма «Поддержка и развитие муниципальных проектов и мероприятий по благоустройству  поселения"</t>
  </si>
  <si>
    <t>Дотации бюджетам сельских  поселений на выравнивание бюджетной обеспеченности  из регионального фонда финансовой поддержки за счет средств районного бюджета</t>
  </si>
  <si>
    <t>7514</t>
  </si>
  <si>
    <t>Прочие межбюджетные трансферты, передаваемые бюджетам сельских поселений из бюджета муниципального района на сбалансированность по реализации ими отдельных расходных обязательств</t>
  </si>
  <si>
    <t>5003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</si>
  <si>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</si>
  <si>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</si>
  <si>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дорожного фонда Красноярского края</t>
  </si>
  <si>
    <t>8401</t>
  </si>
  <si>
    <t>Организация временного трудоустройства несовершеннолетних граждан в возрасте от 14 до 18 лет в свободное от учебы время</t>
  </si>
  <si>
    <t>Обеспечение пожарной безопасности</t>
  </si>
  <si>
    <t>Расходы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</si>
  <si>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Софинансирование расходов по обеспечению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</si>
  <si>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0300</t>
  </si>
  <si>
    <t>0310</t>
  </si>
  <si>
    <t>0130074120</t>
  </si>
  <si>
    <t>01300S4120</t>
  </si>
  <si>
    <t>850</t>
  </si>
  <si>
    <t>Уплата налогов, сборов и иных платежей</t>
  </si>
  <si>
    <t>Общеэкономические вопросы</t>
  </si>
  <si>
    <t>Организация временного трудоустройства несовершеннолетних граждан в возрасте от 14 до 18 лет в свободное от учебы время (непрограммные расходы)</t>
  </si>
  <si>
    <t>9170084010</t>
  </si>
  <si>
    <t>0401</t>
  </si>
  <si>
    <t>0150075080</t>
  </si>
  <si>
    <t>01500S5080</t>
  </si>
  <si>
    <t>Софинансирование субсидии бюджетам муниципальных образований 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местного бюджета</t>
  </si>
  <si>
    <t>Прочие мероприятия по благоустройству городских округов и поселений</t>
  </si>
  <si>
    <t>0140096040</t>
  </si>
  <si>
    <t xml:space="preserve">Национальная безопастность  и правоохранительная деятельность  </t>
  </si>
  <si>
    <t>Национальная безопастность и правоохранительная деятельность</t>
  </si>
  <si>
    <t>Подпрограмма "Повышение устойчивости и модернизация ЖКХ, жилфонда, основных и стратегических объектов жизнеобеспечения поселения"</t>
  </si>
  <si>
    <t>0130000000</t>
  </si>
  <si>
    <t>5558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</si>
  <si>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</si>
  <si>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9581</t>
  </si>
  <si>
    <t>Межбюджетные трансферты для реализации проектов по благоустройству территорий поселений</t>
  </si>
  <si>
    <t>9582</t>
  </si>
  <si>
    <t xml:space="preserve">Межбюджетные трансферты сельским поселениям на осуществление расходов, связанных с соблюдением требований действующего законадательства в области пожарной безопасности и безопасности дорожного движения при перевозке детей </t>
  </si>
  <si>
    <t>9583</t>
  </si>
  <si>
    <t xml:space="preserve">Межбюджетные трансферты сельским поселениям на осуществление расходов по проведению работ по технической инвентаризации объектов капитального строительства, находящихся в муниципальной собственности поселений и проведению кадастровых работ по определению местоположения земельных участков под данными объектами </t>
  </si>
  <si>
    <t>0130095820</t>
  </si>
  <si>
    <t>01300S5820</t>
  </si>
  <si>
    <t>01300S5830</t>
  </si>
  <si>
    <t>0130095830</t>
  </si>
  <si>
    <t>0130096040</t>
  </si>
  <si>
    <t>0140095810</t>
  </si>
  <si>
    <t>01400S5810</t>
  </si>
  <si>
    <t>02000L5580</t>
  </si>
  <si>
    <t>02000R5580</t>
  </si>
  <si>
    <t>02000S5580</t>
  </si>
  <si>
    <t>Расходы, связанные с соблюдением требований действующего законодательства в области пожарной безопасности и безопасности дорожного движения при перевозке детей</t>
  </si>
  <si>
    <t>Софинансирование расходов, связанных с соблюдением требований действующего законодательства в области пожарной безопасности и безопасности дорожного движения при перевозке детей</t>
  </si>
  <si>
    <t>Расходы по проведению работ по технической инвентаризации объектов капитального строительства, находящихся в муниципальной собственности поселений и прведению кадастровых работ по определению местоположения земельных участков под данными объектами</t>
  </si>
  <si>
    <t>Софинансирование расходов по проведению работ по технической инвентаризации объектов капитального строительства, находящихся в муниципальной собственности поселений и прведению кадастровых работ по определению местоположения земельных участков под данными объектами</t>
  </si>
  <si>
    <t xml:space="preserve">Расходы по проведению работ по технической инвентаризации объектов капитального строительства, находящихся в муниципальной собственности поселений и прведению кадастровых работ по определению местоположения земельных участков под данными объектами за счет средств местного бюджета </t>
  </si>
  <si>
    <t>к решению о бюджете от 02.08.2017 г. № 13-44</t>
  </si>
  <si>
    <t xml:space="preserve"> к   решения о бюджете от 02.08.2017г. № 13-44 </t>
  </si>
  <si>
    <t xml:space="preserve">                   к    решению о бюджете от 02.08.2017 г. № 13-44</t>
  </si>
  <si>
    <t>к решению о бюджете от 02.08.2017г. № 13-44</t>
  </si>
  <si>
    <t>к   решению о бюджете от 02.08.2017г. № 13-44</t>
  </si>
  <si>
    <t>Сумма на 2018г    тыс.руб.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</si>
</sst>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000000"/>
    <numFmt numFmtId="192" formatCode="#,##0.0"/>
  </numFmts>
  <fonts count="6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6E1FA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187" fontId="15" fillId="33" borderId="13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center" vertical="center" wrapText="1"/>
    </xf>
    <xf numFmtId="187" fontId="15" fillId="34" borderId="13" xfId="0" applyNumberFormat="1" applyFont="1" applyFill="1" applyBorder="1" applyAlignment="1">
      <alignment horizontal="center" vertical="center" wrapText="1"/>
    </xf>
    <xf numFmtId="187" fontId="15" fillId="35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187" fontId="8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2" fontId="11" fillId="0" borderId="13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87" fontId="7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192" fontId="16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 shrinkToFit="1"/>
    </xf>
    <xf numFmtId="49" fontId="16" fillId="0" borderId="0" xfId="0" applyNumberFormat="1" applyFont="1" applyFill="1" applyBorder="1" applyAlignment="1">
      <alignment horizontal="center" wrapText="1" shrinkToFit="1"/>
    </xf>
    <xf numFmtId="0" fontId="12" fillId="0" borderId="0" xfId="0" applyFont="1" applyFill="1" applyAlignment="1">
      <alignment horizont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top" wrapText="1" shrinkToFit="1"/>
    </xf>
    <xf numFmtId="49" fontId="12" fillId="0" borderId="13" xfId="0" applyNumberFormat="1" applyFont="1" applyFill="1" applyBorder="1" applyAlignment="1">
      <alignment horizontal="center" wrapText="1" shrinkToFit="1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13" xfId="0" applyNumberFormat="1" applyFont="1" applyFill="1" applyBorder="1" applyAlignment="1">
      <alignment vertical="top" wrapText="1"/>
    </xf>
    <xf numFmtId="192" fontId="12" fillId="0" borderId="0" xfId="0" applyNumberFormat="1" applyFont="1" applyFill="1" applyAlignment="1">
      <alignment horizontal="center" wrapText="1"/>
    </xf>
    <xf numFmtId="192" fontId="12" fillId="0" borderId="0" xfId="0" applyNumberFormat="1" applyFont="1" applyFill="1" applyBorder="1" applyAlignment="1">
      <alignment horizontal="right" shrinkToFit="1"/>
    </xf>
    <xf numFmtId="192" fontId="12" fillId="0" borderId="13" xfId="0" applyNumberFormat="1" applyFont="1" applyFill="1" applyBorder="1" applyAlignment="1">
      <alignment horizontal="center" vertical="center" wrapText="1" shrinkToFit="1"/>
    </xf>
    <xf numFmtId="3" fontId="12" fillId="0" borderId="13" xfId="0" applyNumberFormat="1" applyFont="1" applyFill="1" applyBorder="1" applyAlignment="1">
      <alignment horizontal="center" wrapText="1" shrinkToFit="1"/>
    </xf>
    <xf numFmtId="49" fontId="17" fillId="0" borderId="0" xfId="0" applyNumberFormat="1" applyFont="1" applyFill="1" applyAlignment="1">
      <alignment/>
    </xf>
    <xf numFmtId="192" fontId="17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 wrapText="1"/>
    </xf>
    <xf numFmtId="0" fontId="18" fillId="0" borderId="0" xfId="0" applyFont="1" applyFill="1" applyAlignment="1">
      <alignment vertical="top" wrapText="1"/>
    </xf>
    <xf numFmtId="192" fontId="18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horizontal="left" vertical="top" wrapText="1"/>
    </xf>
    <xf numFmtId="4" fontId="12" fillId="0" borderId="0" xfId="0" applyNumberFormat="1" applyFont="1" applyFill="1" applyAlignment="1">
      <alignment horizontal="center" wrapText="1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7" fontId="15" fillId="36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58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59" fillId="0" borderId="13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vertical="distributed" textRotation="90" wrapText="1"/>
    </xf>
    <xf numFmtId="0" fontId="14" fillId="0" borderId="13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88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188" fontId="15" fillId="0" borderId="0" xfId="0" applyNumberFormat="1" applyFont="1" applyFill="1" applyBorder="1" applyAlignment="1">
      <alignment horizontal="right" wrapText="1"/>
    </xf>
    <xf numFmtId="188" fontId="21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left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87" fontId="11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187" fontId="10" fillId="0" borderId="13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top" wrapText="1"/>
    </xf>
    <xf numFmtId="0" fontId="23" fillId="0" borderId="13" xfId="0" applyFont="1" applyFill="1" applyBorder="1" applyAlignment="1">
      <alignment horizontal="justify" vertical="center" wrapText="1"/>
    </xf>
    <xf numFmtId="0" fontId="60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justify" vertical="center"/>
    </xf>
    <xf numFmtId="49" fontId="11" fillId="0" borderId="13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 horizontal="right"/>
    </xf>
    <xf numFmtId="187" fontId="1" fillId="0" borderId="13" xfId="0" applyNumberFormat="1" applyFont="1" applyFill="1" applyBorder="1" applyAlignment="1">
      <alignment wrapText="1"/>
    </xf>
    <xf numFmtId="187" fontId="6" fillId="0" borderId="13" xfId="0" applyNumberFormat="1" applyFont="1" applyFill="1" applyBorder="1" applyAlignment="1">
      <alignment horizontal="center" vertical="center" wrapText="1"/>
    </xf>
    <xf numFmtId="187" fontId="6" fillId="0" borderId="13" xfId="0" applyNumberFormat="1" applyFont="1" applyFill="1" applyBorder="1" applyAlignment="1">
      <alignment horizontal="center" vertical="center"/>
    </xf>
    <xf numFmtId="187" fontId="11" fillId="0" borderId="13" xfId="0" applyNumberFormat="1" applyFont="1" applyBorder="1" applyAlignment="1">
      <alignment/>
    </xf>
    <xf numFmtId="187" fontId="12" fillId="0" borderId="1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7" fontId="9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4" fillId="0" borderId="20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0" fontId="14" fillId="0" borderId="13" xfId="53" applyFont="1" applyFill="1" applyBorder="1" applyAlignment="1">
      <alignment wrapText="1"/>
      <protection/>
    </xf>
    <xf numFmtId="0" fontId="14" fillId="0" borderId="13" xfId="0" applyNumberFormat="1" applyFont="1" applyFill="1" applyBorder="1" applyAlignment="1">
      <alignment horizontal="left" wrapText="1"/>
    </xf>
    <xf numFmtId="0" fontId="13" fillId="0" borderId="13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8" xfId="0" applyFont="1" applyFill="1" applyBorder="1" applyAlignment="1">
      <alignment horizontal="center" wrapText="1"/>
    </xf>
    <xf numFmtId="0" fontId="14" fillId="0" borderId="13" xfId="0" applyNumberFormat="1" applyFont="1" applyFill="1" applyBorder="1" applyAlignment="1">
      <alignment wrapText="1"/>
    </xf>
    <xf numFmtId="0" fontId="11" fillId="0" borderId="13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vertical="top"/>
    </xf>
    <xf numFmtId="0" fontId="14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187" fontId="1" fillId="0" borderId="13" xfId="0" applyNumberFormat="1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center" wrapText="1" shrinkToFit="1"/>
    </xf>
    <xf numFmtId="49" fontId="12" fillId="0" borderId="13" xfId="0" applyNumberFormat="1" applyFont="1" applyFill="1" applyBorder="1" applyAlignment="1">
      <alignment horizontal="center" vertical="center" wrapText="1" shrinkToFit="1"/>
    </xf>
    <xf numFmtId="192" fontId="12" fillId="0" borderId="13" xfId="0" applyNumberFormat="1" applyFont="1" applyFill="1" applyBorder="1" applyAlignment="1">
      <alignment horizontal="center" vertical="center" wrapText="1" shrinkToFit="1"/>
    </xf>
    <xf numFmtId="49" fontId="12" fillId="0" borderId="13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92" fontId="16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1;&#1070;&#1076;&#1078;&#1077;&#1090;%20&#1088;&#1072;&#1081;&#1086;&#1085;&#1072;%20&#1085;&#1072;%202014%20&#1075;&#1086;&#1076;\24&#1042;&#1077;&#1076;&#1086;&#1084;%20&#1092;&#1091;&#1085;&#1082;&#109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Приложение 6"/>
      <sheetName val="прилож"/>
    </sheetNames>
    <sheetDataSet>
      <sheetData sheetId="1">
        <row r="13">
          <cell r="K13">
            <v>30948.469999999998</v>
          </cell>
        </row>
        <row r="95">
          <cell r="I95">
            <v>8703</v>
          </cell>
          <cell r="J95">
            <v>240</v>
          </cell>
          <cell r="K95">
            <v>1500</v>
          </cell>
        </row>
        <row r="147">
          <cell r="K147">
            <v>6256.59</v>
          </cell>
        </row>
        <row r="172">
          <cell r="K172">
            <v>8427.22</v>
          </cell>
        </row>
        <row r="180">
          <cell r="I180" t="str">
            <v>00 21</v>
          </cell>
          <cell r="J180">
            <v>240</v>
          </cell>
          <cell r="K180">
            <v>1663.23</v>
          </cell>
        </row>
        <row r="194">
          <cell r="I194" t="str">
            <v>8530</v>
          </cell>
          <cell r="J194" t="str">
            <v>540</v>
          </cell>
          <cell r="K194">
            <v>1000</v>
          </cell>
        </row>
        <row r="217">
          <cell r="K217">
            <v>1017.8</v>
          </cell>
        </row>
        <row r="325">
          <cell r="K325">
            <v>57894.810000000005</v>
          </cell>
        </row>
        <row r="448">
          <cell r="K448">
            <v>852.2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7.25390625" style="39" customWidth="1"/>
    <col min="2" max="2" width="28.625" style="40" customWidth="1"/>
    <col min="3" max="3" width="72.25390625" style="41" customWidth="1"/>
    <col min="4" max="4" width="14.625" style="52" customWidth="1"/>
    <col min="5" max="5" width="11.75390625" style="41" customWidth="1"/>
    <col min="6" max="6" width="18.625" style="41" customWidth="1"/>
    <col min="7" max="7" width="9.125" style="41" customWidth="1"/>
    <col min="8" max="8" width="17.375" style="41" customWidth="1"/>
    <col min="9" max="16384" width="9.125" style="41" customWidth="1"/>
  </cols>
  <sheetData>
    <row r="1" spans="4:6" ht="15.75">
      <c r="D1" s="182" t="s">
        <v>100</v>
      </c>
      <c r="E1" s="182"/>
      <c r="F1" s="182"/>
    </row>
    <row r="2" spans="4:6" ht="15.75">
      <c r="D2" s="183" t="s">
        <v>361</v>
      </c>
      <c r="E2" s="183"/>
      <c r="F2" s="183"/>
    </row>
    <row r="3" spans="4:6" ht="13.5" customHeight="1">
      <c r="D3" s="182"/>
      <c r="E3" s="182"/>
      <c r="F3" s="182"/>
    </row>
    <row r="4" spans="1:6" ht="33" customHeight="1">
      <c r="A4" s="184" t="s">
        <v>284</v>
      </c>
      <c r="B4" s="184"/>
      <c r="C4" s="184"/>
      <c r="D4" s="184"/>
      <c r="E4" s="184"/>
      <c r="F4" s="184"/>
    </row>
    <row r="5" spans="1:4" ht="15.75">
      <c r="A5" s="42"/>
      <c r="B5" s="42"/>
      <c r="C5" s="42"/>
      <c r="D5" s="42"/>
    </row>
    <row r="6" spans="1:6" s="45" customFormat="1" ht="15.75">
      <c r="A6" s="43"/>
      <c r="B6" s="44"/>
      <c r="C6" s="44"/>
      <c r="F6" s="53" t="s">
        <v>101</v>
      </c>
    </row>
    <row r="7" spans="1:6" s="47" customFormat="1" ht="28.5" customHeight="1">
      <c r="A7" s="177" t="s">
        <v>55</v>
      </c>
      <c r="B7" s="178" t="s">
        <v>102</v>
      </c>
      <c r="C7" s="178" t="s">
        <v>103</v>
      </c>
      <c r="D7" s="179" t="s">
        <v>104</v>
      </c>
      <c r="E7" s="179"/>
      <c r="F7" s="179"/>
    </row>
    <row r="8" spans="1:6" s="47" customFormat="1" ht="36.75" customHeight="1">
      <c r="A8" s="177"/>
      <c r="B8" s="178"/>
      <c r="C8" s="178"/>
      <c r="D8" s="54" t="s">
        <v>139</v>
      </c>
      <c r="E8" s="46" t="s">
        <v>164</v>
      </c>
      <c r="F8" s="46" t="s">
        <v>275</v>
      </c>
    </row>
    <row r="9" spans="1:6" s="45" customFormat="1" ht="15.75">
      <c r="A9" s="48"/>
      <c r="B9" s="49" t="s">
        <v>43</v>
      </c>
      <c r="C9" s="49" t="s">
        <v>52</v>
      </c>
      <c r="D9" s="55">
        <v>3</v>
      </c>
      <c r="E9" s="55">
        <v>4</v>
      </c>
      <c r="F9" s="55">
        <v>5</v>
      </c>
    </row>
    <row r="10" spans="1:8" s="56" customFormat="1" ht="18" customHeight="1">
      <c r="A10" s="50" t="s">
        <v>43</v>
      </c>
      <c r="B10" s="50" t="s">
        <v>226</v>
      </c>
      <c r="C10" s="51" t="s">
        <v>105</v>
      </c>
      <c r="D10" s="156">
        <f>D11+D22</f>
        <v>175.69200000000092</v>
      </c>
      <c r="E10" s="156">
        <f>E11+E22</f>
        <v>0</v>
      </c>
      <c r="F10" s="156">
        <f>F11+F22</f>
        <v>0</v>
      </c>
      <c r="H10" s="57"/>
    </row>
    <row r="11" spans="1:6" s="56" customFormat="1" ht="16.5" customHeight="1">
      <c r="A11" s="50" t="s">
        <v>52</v>
      </c>
      <c r="B11" s="50" t="s">
        <v>217</v>
      </c>
      <c r="C11" s="51" t="s">
        <v>106</v>
      </c>
      <c r="D11" s="156">
        <f aca="true" t="shared" si="0" ref="D11:F12">D12</f>
        <v>-11452.685</v>
      </c>
      <c r="E11" s="156">
        <f t="shared" si="0"/>
        <v>-7571.598</v>
      </c>
      <c r="F11" s="156">
        <f t="shared" si="0"/>
        <v>-7571.598</v>
      </c>
    </row>
    <row r="12" spans="1:6" s="56" customFormat="1" ht="15.75">
      <c r="A12" s="50" t="s">
        <v>54</v>
      </c>
      <c r="B12" s="50" t="s">
        <v>218</v>
      </c>
      <c r="C12" s="51" t="s">
        <v>107</v>
      </c>
      <c r="D12" s="156">
        <f t="shared" si="0"/>
        <v>-11452.685</v>
      </c>
      <c r="E12" s="156">
        <f t="shared" si="0"/>
        <v>-7571.598</v>
      </c>
      <c r="F12" s="156">
        <f t="shared" si="0"/>
        <v>-7571.598</v>
      </c>
    </row>
    <row r="13" spans="1:6" s="56" customFormat="1" ht="18" customHeight="1">
      <c r="A13" s="50" t="s">
        <v>81</v>
      </c>
      <c r="B13" s="50" t="s">
        <v>227</v>
      </c>
      <c r="C13" s="51" t="s">
        <v>108</v>
      </c>
      <c r="D13" s="156">
        <v>-11452.685</v>
      </c>
      <c r="E13" s="156">
        <f>E14</f>
        <v>-7571.598</v>
      </c>
      <c r="F13" s="156">
        <v>-7571.598</v>
      </c>
    </row>
    <row r="14" spans="1:6" s="56" customFormat="1" ht="33.75" customHeight="1">
      <c r="A14" s="50" t="s">
        <v>109</v>
      </c>
      <c r="B14" s="50" t="s">
        <v>214</v>
      </c>
      <c r="C14" s="51" t="s">
        <v>219</v>
      </c>
      <c r="D14" s="156">
        <v>-11452.685</v>
      </c>
      <c r="E14" s="156">
        <v>-7571.598</v>
      </c>
      <c r="F14" s="156">
        <v>-7598.698</v>
      </c>
    </row>
    <row r="15" spans="1:6" s="56" customFormat="1" ht="15.75" hidden="1">
      <c r="A15" s="50" t="s">
        <v>110</v>
      </c>
      <c r="B15" s="50" t="s">
        <v>111</v>
      </c>
      <c r="C15" s="51" t="s">
        <v>112</v>
      </c>
      <c r="D15" s="156">
        <f>D16+D19+D22</f>
        <v>-1075496.3229999999</v>
      </c>
      <c r="E15" s="156"/>
      <c r="F15" s="156"/>
    </row>
    <row r="16" spans="1:6" s="56" customFormat="1" ht="35.25" customHeight="1" hidden="1">
      <c r="A16" s="50" t="s">
        <v>113</v>
      </c>
      <c r="B16" s="50" t="s">
        <v>114</v>
      </c>
      <c r="C16" s="51" t="s">
        <v>115</v>
      </c>
      <c r="D16" s="156">
        <f>D17</f>
        <v>7200</v>
      </c>
      <c r="E16" s="156"/>
      <c r="F16" s="156"/>
    </row>
    <row r="17" spans="1:6" s="56" customFormat="1" ht="35.25" customHeight="1" hidden="1">
      <c r="A17" s="50" t="s">
        <v>116</v>
      </c>
      <c r="B17" s="50" t="s">
        <v>117</v>
      </c>
      <c r="C17" s="51" t="s">
        <v>118</v>
      </c>
      <c r="D17" s="156">
        <f>D18</f>
        <v>7200</v>
      </c>
      <c r="E17" s="156"/>
      <c r="F17" s="156"/>
    </row>
    <row r="18" spans="1:6" s="56" customFormat="1" ht="33.75" customHeight="1" hidden="1">
      <c r="A18" s="50" t="s">
        <v>119</v>
      </c>
      <c r="B18" s="50" t="s">
        <v>120</v>
      </c>
      <c r="C18" s="51" t="s">
        <v>121</v>
      </c>
      <c r="D18" s="156">
        <v>7200</v>
      </c>
      <c r="E18" s="156"/>
      <c r="F18" s="156"/>
    </row>
    <row r="19" spans="1:6" s="56" customFormat="1" ht="33.75" customHeight="1" hidden="1">
      <c r="A19" s="50" t="s">
        <v>122</v>
      </c>
      <c r="B19" s="50" t="s">
        <v>123</v>
      </c>
      <c r="C19" s="51" t="s">
        <v>124</v>
      </c>
      <c r="D19" s="156">
        <f>D20</f>
        <v>-1094324.7</v>
      </c>
      <c r="E19" s="156"/>
      <c r="F19" s="156"/>
    </row>
    <row r="20" spans="1:6" s="56" customFormat="1" ht="81" customHeight="1" hidden="1">
      <c r="A20" s="50" t="s">
        <v>125</v>
      </c>
      <c r="B20" s="50" t="s">
        <v>126</v>
      </c>
      <c r="C20" s="51" t="s">
        <v>127</v>
      </c>
      <c r="D20" s="156">
        <f>D21</f>
        <v>-1094324.7</v>
      </c>
      <c r="E20" s="156"/>
      <c r="F20" s="156"/>
    </row>
    <row r="21" spans="1:6" s="56" customFormat="1" ht="50.25" customHeight="1" hidden="1">
      <c r="A21" s="50" t="s">
        <v>128</v>
      </c>
      <c r="B21" s="50" t="s">
        <v>129</v>
      </c>
      <c r="C21" s="51" t="s">
        <v>130</v>
      </c>
      <c r="D21" s="156">
        <v>-1094324.7</v>
      </c>
      <c r="E21" s="156"/>
      <c r="F21" s="156"/>
    </row>
    <row r="22" spans="1:6" s="56" customFormat="1" ht="15.75">
      <c r="A22" s="50" t="s">
        <v>131</v>
      </c>
      <c r="B22" s="50" t="s">
        <v>221</v>
      </c>
      <c r="C22" s="51" t="s">
        <v>132</v>
      </c>
      <c r="D22" s="156">
        <v>11628.377</v>
      </c>
      <c r="E22" s="156">
        <f>E23</f>
        <v>7571.598</v>
      </c>
      <c r="F22" s="156">
        <f>F23</f>
        <v>7571.598</v>
      </c>
    </row>
    <row r="23" spans="1:6" s="56" customFormat="1" ht="15.75">
      <c r="A23" s="50" t="s">
        <v>90</v>
      </c>
      <c r="B23" s="50" t="s">
        <v>222</v>
      </c>
      <c r="C23" s="51" t="s">
        <v>133</v>
      </c>
      <c r="D23" s="156">
        <v>11628.377</v>
      </c>
      <c r="E23" s="156">
        <v>7571.598</v>
      </c>
      <c r="F23" s="156">
        <v>7571.598</v>
      </c>
    </row>
    <row r="24" spans="1:6" s="56" customFormat="1" ht="33" customHeight="1">
      <c r="A24" s="50" t="s">
        <v>134</v>
      </c>
      <c r="B24" s="50" t="s">
        <v>228</v>
      </c>
      <c r="C24" s="51" t="s">
        <v>220</v>
      </c>
      <c r="D24" s="156">
        <v>11628.377</v>
      </c>
      <c r="E24" s="156">
        <v>7571.598</v>
      </c>
      <c r="F24" s="156">
        <v>7571.598</v>
      </c>
    </row>
    <row r="25" spans="1:6" s="56" customFormat="1" ht="33.75" customHeight="1">
      <c r="A25" s="50" t="s">
        <v>135</v>
      </c>
      <c r="B25" s="50" t="s">
        <v>223</v>
      </c>
      <c r="C25" s="51" t="s">
        <v>224</v>
      </c>
      <c r="D25" s="156">
        <v>11628.377</v>
      </c>
      <c r="E25" s="156">
        <v>7571.598</v>
      </c>
      <c r="F25" s="156">
        <v>7571.598</v>
      </c>
    </row>
    <row r="26" spans="1:6" s="56" customFormat="1" ht="15.75">
      <c r="A26" s="180" t="s">
        <v>77</v>
      </c>
      <c r="B26" s="180"/>
      <c r="C26" s="180"/>
      <c r="D26" s="156">
        <f>D10</f>
        <v>175.69200000000092</v>
      </c>
      <c r="E26" s="156">
        <f>E10</f>
        <v>0</v>
      </c>
      <c r="F26" s="156">
        <f>F10</f>
        <v>0</v>
      </c>
    </row>
    <row r="27" spans="1:6" s="56" customFormat="1" ht="15.75">
      <c r="A27" s="58"/>
      <c r="B27" s="58"/>
      <c r="C27" s="58"/>
      <c r="D27" s="59"/>
      <c r="F27" s="57"/>
    </row>
    <row r="29" spans="1:4" ht="45.75" customHeight="1">
      <c r="A29" s="181"/>
      <c r="B29" s="181"/>
      <c r="C29" s="60"/>
      <c r="D29" s="59"/>
    </row>
    <row r="30" spans="1:4" ht="54" customHeight="1">
      <c r="A30" s="61"/>
      <c r="B30" s="61"/>
      <c r="C30" s="61"/>
      <c r="D30" s="62"/>
    </row>
    <row r="31" spans="1:2" ht="15.75">
      <c r="A31" s="63"/>
      <c r="B31" s="63"/>
    </row>
    <row r="32" ht="15.75">
      <c r="D32" s="64"/>
    </row>
  </sheetData>
  <sheetProtection/>
  <mergeCells count="10">
    <mergeCell ref="D1:F1"/>
    <mergeCell ref="D2:F2"/>
    <mergeCell ref="D3:F3"/>
    <mergeCell ref="A4:F4"/>
    <mergeCell ref="A7:A8"/>
    <mergeCell ref="B7:B8"/>
    <mergeCell ref="C7:C8"/>
    <mergeCell ref="D7:F7"/>
    <mergeCell ref="A26:C26"/>
    <mergeCell ref="A29:B2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49">
      <selection activeCell="A35" sqref="A35:N36"/>
    </sheetView>
  </sheetViews>
  <sheetFormatPr defaultColWidth="9.00390625" defaultRowHeight="12.75"/>
  <cols>
    <col min="1" max="1" width="3.75390625" style="1" customWidth="1"/>
    <col min="2" max="2" width="3.875" style="1" customWidth="1"/>
    <col min="3" max="5" width="2.375" style="1" customWidth="1"/>
    <col min="6" max="6" width="3.875" style="1" customWidth="1"/>
    <col min="7" max="7" width="4.875" style="1" customWidth="1"/>
    <col min="8" max="8" width="4.75390625" style="1" customWidth="1"/>
    <col min="9" max="9" width="5.75390625" style="1" customWidth="1"/>
    <col min="10" max="10" width="46.75390625" style="87" customWidth="1"/>
    <col min="11" max="11" width="9.375" style="87" hidden="1" customWidth="1"/>
    <col min="12" max="12" width="9.375" style="87" customWidth="1"/>
    <col min="13" max="13" width="10.125" style="1" customWidth="1"/>
    <col min="14" max="16384" width="9.125" style="1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185" t="s">
        <v>294</v>
      </c>
      <c r="K1" s="185"/>
      <c r="L1" s="185"/>
      <c r="M1" s="185"/>
      <c r="N1" s="80"/>
    </row>
    <row r="2" spans="2:14" ht="12.75">
      <c r="B2" s="2"/>
      <c r="C2" s="2"/>
      <c r="D2" s="2"/>
      <c r="E2" s="2"/>
      <c r="F2" s="2"/>
      <c r="G2" s="2"/>
      <c r="H2" s="2"/>
      <c r="I2" s="2"/>
      <c r="J2" s="185" t="s">
        <v>360</v>
      </c>
      <c r="K2" s="185"/>
      <c r="L2" s="185"/>
      <c r="M2" s="185"/>
      <c r="N2" s="80"/>
    </row>
    <row r="3" spans="2:14" ht="12.75">
      <c r="B3" s="78"/>
      <c r="C3" s="78"/>
      <c r="D3" s="78"/>
      <c r="E3" s="78"/>
      <c r="F3" s="78"/>
      <c r="G3" s="78"/>
      <c r="H3" s="78"/>
      <c r="I3" s="78"/>
      <c r="J3" s="185"/>
      <c r="K3" s="185"/>
      <c r="L3" s="185"/>
      <c r="M3" s="185"/>
      <c r="N3" s="80"/>
    </row>
    <row r="4" spans="2:14" ht="12.75" customHeight="1">
      <c r="B4" s="159" t="s">
        <v>282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80"/>
    </row>
    <row r="5" spans="1:14" ht="12.75" customHeight="1">
      <c r="A5" s="189" t="s">
        <v>55</v>
      </c>
      <c r="B5" s="188" t="s">
        <v>31</v>
      </c>
      <c r="C5" s="188"/>
      <c r="D5" s="188"/>
      <c r="E5" s="188"/>
      <c r="F5" s="188"/>
      <c r="G5" s="188"/>
      <c r="H5" s="188"/>
      <c r="I5" s="188"/>
      <c r="J5" s="186" t="s">
        <v>6</v>
      </c>
      <c r="K5" s="82"/>
      <c r="L5" s="186" t="s">
        <v>267</v>
      </c>
      <c r="M5" s="186" t="s">
        <v>268</v>
      </c>
      <c r="N5" s="186" t="s">
        <v>269</v>
      </c>
    </row>
    <row r="6" spans="1:14" ht="112.5" customHeight="1">
      <c r="A6" s="189"/>
      <c r="B6" s="101" t="s">
        <v>32</v>
      </c>
      <c r="C6" s="101" t="s">
        <v>33</v>
      </c>
      <c r="D6" s="101" t="s">
        <v>34</v>
      </c>
      <c r="E6" s="101" t="s">
        <v>35</v>
      </c>
      <c r="F6" s="101" t="s">
        <v>36</v>
      </c>
      <c r="G6" s="101" t="s">
        <v>37</v>
      </c>
      <c r="H6" s="101" t="s">
        <v>38</v>
      </c>
      <c r="I6" s="102" t="s">
        <v>39</v>
      </c>
      <c r="J6" s="187"/>
      <c r="K6" s="81" t="s">
        <v>8</v>
      </c>
      <c r="L6" s="187"/>
      <c r="M6" s="187"/>
      <c r="N6" s="187"/>
    </row>
    <row r="7" spans="1:14" ht="12.75">
      <c r="A7" s="100">
        <v>1</v>
      </c>
      <c r="B7" s="65" t="s">
        <v>0</v>
      </c>
      <c r="C7" s="65" t="s">
        <v>163</v>
      </c>
      <c r="D7" s="65" t="s">
        <v>40</v>
      </c>
      <c r="E7" s="65" t="s">
        <v>40</v>
      </c>
      <c r="F7" s="65" t="s">
        <v>41</v>
      </c>
      <c r="G7" s="65" t="s">
        <v>40</v>
      </c>
      <c r="H7" s="65" t="s">
        <v>42</v>
      </c>
      <c r="I7" s="65" t="s">
        <v>41</v>
      </c>
      <c r="J7" s="161" t="s">
        <v>230</v>
      </c>
      <c r="K7" s="67">
        <v>57027</v>
      </c>
      <c r="L7" s="152">
        <f>L10+L11+L17+L23+L27</f>
        <v>630</v>
      </c>
      <c r="M7" s="152">
        <f>M10+M11+M17+M23+M27</f>
        <v>630</v>
      </c>
      <c r="N7" s="152">
        <f>N10+N11+N17+N23+N27</f>
        <v>630</v>
      </c>
    </row>
    <row r="8" spans="1:14" ht="12.75">
      <c r="A8" s="100">
        <v>2</v>
      </c>
      <c r="B8" s="65" t="s">
        <v>41</v>
      </c>
      <c r="C8" s="65" t="s">
        <v>43</v>
      </c>
      <c r="D8" s="65" t="s">
        <v>44</v>
      </c>
      <c r="E8" s="65" t="s">
        <v>40</v>
      </c>
      <c r="F8" s="65" t="s">
        <v>41</v>
      </c>
      <c r="G8" s="65" t="s">
        <v>40</v>
      </c>
      <c r="H8" s="65" t="s">
        <v>42</v>
      </c>
      <c r="I8" s="65" t="s">
        <v>41</v>
      </c>
      <c r="J8" s="161" t="s">
        <v>229</v>
      </c>
      <c r="K8" s="67"/>
      <c r="L8" s="152">
        <v>350</v>
      </c>
      <c r="M8" s="152">
        <v>350</v>
      </c>
      <c r="N8" s="152">
        <v>350</v>
      </c>
    </row>
    <row r="9" spans="1:14" ht="12.75">
      <c r="A9" s="100">
        <v>3</v>
      </c>
      <c r="B9" s="65" t="s">
        <v>57</v>
      </c>
      <c r="C9" s="65" t="s">
        <v>43</v>
      </c>
      <c r="D9" s="65" t="s">
        <v>44</v>
      </c>
      <c r="E9" s="65" t="s">
        <v>47</v>
      </c>
      <c r="F9" s="65" t="s">
        <v>41</v>
      </c>
      <c r="G9" s="65" t="s">
        <v>44</v>
      </c>
      <c r="H9" s="65" t="s">
        <v>42</v>
      </c>
      <c r="I9" s="65" t="s">
        <v>46</v>
      </c>
      <c r="J9" s="161" t="s">
        <v>231</v>
      </c>
      <c r="K9" s="67"/>
      <c r="L9" s="152">
        <v>350</v>
      </c>
      <c r="M9" s="152">
        <v>350</v>
      </c>
      <c r="N9" s="152">
        <v>350</v>
      </c>
    </row>
    <row r="10" spans="1:14" ht="59.25" customHeight="1">
      <c r="A10" s="100">
        <v>4</v>
      </c>
      <c r="B10" s="65" t="s">
        <v>57</v>
      </c>
      <c r="C10" s="65" t="s">
        <v>43</v>
      </c>
      <c r="D10" s="65" t="s">
        <v>44</v>
      </c>
      <c r="E10" s="65" t="s">
        <v>47</v>
      </c>
      <c r="F10" s="65" t="s">
        <v>45</v>
      </c>
      <c r="G10" s="65" t="s">
        <v>44</v>
      </c>
      <c r="H10" s="65" t="s">
        <v>42</v>
      </c>
      <c r="I10" s="65" t="s">
        <v>46</v>
      </c>
      <c r="J10" s="162" t="s">
        <v>136</v>
      </c>
      <c r="K10" s="67">
        <v>26086</v>
      </c>
      <c r="L10" s="152">
        <v>350</v>
      </c>
      <c r="M10" s="152">
        <v>350</v>
      </c>
      <c r="N10" s="152">
        <v>350</v>
      </c>
    </row>
    <row r="11" spans="1:14" ht="22.5" customHeight="1">
      <c r="A11" s="100">
        <v>5</v>
      </c>
      <c r="B11" s="84" t="s">
        <v>41</v>
      </c>
      <c r="C11" s="84" t="s">
        <v>43</v>
      </c>
      <c r="D11" s="84" t="s">
        <v>59</v>
      </c>
      <c r="E11" s="84" t="s">
        <v>40</v>
      </c>
      <c r="F11" s="84" t="s">
        <v>41</v>
      </c>
      <c r="G11" s="84" t="s">
        <v>40</v>
      </c>
      <c r="H11" s="84" t="s">
        <v>42</v>
      </c>
      <c r="I11" s="84" t="s">
        <v>41</v>
      </c>
      <c r="J11" s="163" t="s">
        <v>91</v>
      </c>
      <c r="K11" s="83"/>
      <c r="L11" s="152">
        <f>L12</f>
        <v>207.99999999999997</v>
      </c>
      <c r="M11" s="152">
        <f>M12</f>
        <v>207.99999999999997</v>
      </c>
      <c r="N11" s="152">
        <f>N12</f>
        <v>207.99999999999997</v>
      </c>
    </row>
    <row r="12" spans="1:14" ht="21" customHeight="1">
      <c r="A12" s="100">
        <v>6</v>
      </c>
      <c r="B12" s="84" t="s">
        <v>97</v>
      </c>
      <c r="C12" s="84" t="s">
        <v>43</v>
      </c>
      <c r="D12" s="84" t="s">
        <v>59</v>
      </c>
      <c r="E12" s="84" t="s">
        <v>47</v>
      </c>
      <c r="F12" s="84" t="s">
        <v>41</v>
      </c>
      <c r="G12" s="84" t="s">
        <v>44</v>
      </c>
      <c r="H12" s="84" t="s">
        <v>42</v>
      </c>
      <c r="I12" s="84" t="s">
        <v>46</v>
      </c>
      <c r="J12" s="163" t="s">
        <v>92</v>
      </c>
      <c r="K12" s="83"/>
      <c r="L12" s="152">
        <f>L13+L14+L15+L16</f>
        <v>207.99999999999997</v>
      </c>
      <c r="M12" s="152">
        <f>M13+M14+M15+M16</f>
        <v>207.99999999999997</v>
      </c>
      <c r="N12" s="152">
        <f>N13+N14+N15+N16</f>
        <v>207.99999999999997</v>
      </c>
    </row>
    <row r="13" spans="1:14" ht="61.5" customHeight="1">
      <c r="A13" s="100">
        <v>7</v>
      </c>
      <c r="B13" s="84" t="s">
        <v>97</v>
      </c>
      <c r="C13" s="84" t="s">
        <v>43</v>
      </c>
      <c r="D13" s="84" t="s">
        <v>59</v>
      </c>
      <c r="E13" s="84" t="s">
        <v>47</v>
      </c>
      <c r="F13" s="84" t="s">
        <v>93</v>
      </c>
      <c r="G13" s="84" t="s">
        <v>44</v>
      </c>
      <c r="H13" s="84" t="s">
        <v>42</v>
      </c>
      <c r="I13" s="84" t="s">
        <v>46</v>
      </c>
      <c r="J13" s="163" t="s">
        <v>232</v>
      </c>
      <c r="K13" s="83"/>
      <c r="L13" s="152">
        <v>83</v>
      </c>
      <c r="M13" s="152">
        <v>83</v>
      </c>
      <c r="N13" s="152">
        <v>83</v>
      </c>
    </row>
    <row r="14" spans="1:14" ht="72" customHeight="1">
      <c r="A14" s="100">
        <v>8</v>
      </c>
      <c r="B14" s="84" t="s">
        <v>97</v>
      </c>
      <c r="C14" s="84" t="s">
        <v>43</v>
      </c>
      <c r="D14" s="84" t="s">
        <v>59</v>
      </c>
      <c r="E14" s="84" t="s">
        <v>47</v>
      </c>
      <c r="F14" s="84" t="s">
        <v>94</v>
      </c>
      <c r="G14" s="84" t="s">
        <v>44</v>
      </c>
      <c r="H14" s="84" t="s">
        <v>42</v>
      </c>
      <c r="I14" s="84" t="s">
        <v>46</v>
      </c>
      <c r="J14" s="163" t="s">
        <v>233</v>
      </c>
      <c r="K14" s="83"/>
      <c r="L14" s="152">
        <v>1.1</v>
      </c>
      <c r="M14" s="152">
        <v>1.1</v>
      </c>
      <c r="N14" s="152">
        <v>1.1</v>
      </c>
    </row>
    <row r="15" spans="1:14" ht="65.25" customHeight="1">
      <c r="A15" s="100">
        <v>9</v>
      </c>
      <c r="B15" s="84" t="s">
        <v>97</v>
      </c>
      <c r="C15" s="84" t="s">
        <v>43</v>
      </c>
      <c r="D15" s="84" t="s">
        <v>59</v>
      </c>
      <c r="E15" s="84" t="s">
        <v>47</v>
      </c>
      <c r="F15" s="84" t="s">
        <v>95</v>
      </c>
      <c r="G15" s="84" t="s">
        <v>44</v>
      </c>
      <c r="H15" s="84" t="s">
        <v>42</v>
      </c>
      <c r="I15" s="84" t="s">
        <v>46</v>
      </c>
      <c r="J15" s="163" t="s">
        <v>234</v>
      </c>
      <c r="K15" s="83"/>
      <c r="L15" s="152">
        <v>141.7</v>
      </c>
      <c r="M15" s="152">
        <v>141.7</v>
      </c>
      <c r="N15" s="152">
        <v>141.7</v>
      </c>
    </row>
    <row r="16" spans="1:14" ht="57.75" customHeight="1">
      <c r="A16" s="100">
        <v>10</v>
      </c>
      <c r="B16" s="84" t="s">
        <v>97</v>
      </c>
      <c r="C16" s="84" t="s">
        <v>43</v>
      </c>
      <c r="D16" s="84" t="s">
        <v>59</v>
      </c>
      <c r="E16" s="84" t="s">
        <v>47</v>
      </c>
      <c r="F16" s="84" t="s">
        <v>96</v>
      </c>
      <c r="G16" s="84" t="s">
        <v>44</v>
      </c>
      <c r="H16" s="84" t="s">
        <v>42</v>
      </c>
      <c r="I16" s="84" t="s">
        <v>46</v>
      </c>
      <c r="J16" s="163" t="s">
        <v>235</v>
      </c>
      <c r="K16" s="83"/>
      <c r="L16" s="152">
        <v>-17.8</v>
      </c>
      <c r="M16" s="152">
        <v>-17.8</v>
      </c>
      <c r="N16" s="152">
        <v>-17.8</v>
      </c>
    </row>
    <row r="17" spans="1:14" ht="12.75">
      <c r="A17" s="100">
        <v>11</v>
      </c>
      <c r="B17" s="65" t="s">
        <v>56</v>
      </c>
      <c r="C17" s="65" t="s">
        <v>43</v>
      </c>
      <c r="D17" s="65" t="s">
        <v>49</v>
      </c>
      <c r="E17" s="65" t="s">
        <v>40</v>
      </c>
      <c r="F17" s="65" t="s">
        <v>41</v>
      </c>
      <c r="G17" s="65" t="s">
        <v>40</v>
      </c>
      <c r="H17" s="65" t="s">
        <v>42</v>
      </c>
      <c r="I17" s="65" t="s">
        <v>41</v>
      </c>
      <c r="J17" s="162" t="s">
        <v>1</v>
      </c>
      <c r="K17" s="67">
        <v>2305</v>
      </c>
      <c r="L17" s="152">
        <v>11</v>
      </c>
      <c r="M17" s="152">
        <v>11</v>
      </c>
      <c r="N17" s="152">
        <v>11</v>
      </c>
    </row>
    <row r="18" spans="1:14" ht="12.75">
      <c r="A18" s="100">
        <v>12</v>
      </c>
      <c r="B18" s="65" t="s">
        <v>57</v>
      </c>
      <c r="C18" s="65" t="s">
        <v>43</v>
      </c>
      <c r="D18" s="65" t="s">
        <v>49</v>
      </c>
      <c r="E18" s="65" t="s">
        <v>44</v>
      </c>
      <c r="F18" s="65" t="s">
        <v>41</v>
      </c>
      <c r="G18" s="65" t="s">
        <v>40</v>
      </c>
      <c r="H18" s="65" t="s">
        <v>42</v>
      </c>
      <c r="I18" s="65" t="s">
        <v>46</v>
      </c>
      <c r="J18" s="162" t="s">
        <v>236</v>
      </c>
      <c r="K18" s="67"/>
      <c r="L18" s="152">
        <v>5</v>
      </c>
      <c r="M18" s="152">
        <v>5</v>
      </c>
      <c r="N18" s="152">
        <v>5</v>
      </c>
    </row>
    <row r="19" spans="1:14" ht="35.25" customHeight="1">
      <c r="A19" s="100">
        <v>13</v>
      </c>
      <c r="B19" s="65" t="s">
        <v>57</v>
      </c>
      <c r="C19" s="65" t="s">
        <v>43</v>
      </c>
      <c r="D19" s="65" t="s">
        <v>49</v>
      </c>
      <c r="E19" s="65" t="s">
        <v>44</v>
      </c>
      <c r="F19" s="65" t="s">
        <v>48</v>
      </c>
      <c r="G19" s="65" t="s">
        <v>172</v>
      </c>
      <c r="H19" s="65" t="s">
        <v>42</v>
      </c>
      <c r="I19" s="65" t="s">
        <v>46</v>
      </c>
      <c r="J19" s="162" t="s">
        <v>237</v>
      </c>
      <c r="K19" s="67">
        <v>2305</v>
      </c>
      <c r="L19" s="152">
        <v>5</v>
      </c>
      <c r="M19" s="152">
        <v>5</v>
      </c>
      <c r="N19" s="152">
        <v>5</v>
      </c>
    </row>
    <row r="20" spans="1:14" ht="12.75">
      <c r="A20" s="100">
        <v>14</v>
      </c>
      <c r="B20" s="65" t="s">
        <v>41</v>
      </c>
      <c r="C20" s="65" t="s">
        <v>43</v>
      </c>
      <c r="D20" s="65" t="s">
        <v>49</v>
      </c>
      <c r="E20" s="65" t="s">
        <v>49</v>
      </c>
      <c r="F20" s="65" t="s">
        <v>41</v>
      </c>
      <c r="G20" s="65" t="s">
        <v>40</v>
      </c>
      <c r="H20" s="65" t="s">
        <v>42</v>
      </c>
      <c r="I20" s="65" t="s">
        <v>46</v>
      </c>
      <c r="J20" s="164" t="s">
        <v>5</v>
      </c>
      <c r="K20" s="83"/>
      <c r="L20" s="152">
        <f>L22</f>
        <v>6</v>
      </c>
      <c r="M20" s="152">
        <v>6</v>
      </c>
      <c r="N20" s="152">
        <v>6</v>
      </c>
    </row>
    <row r="21" spans="1:14" ht="12.75">
      <c r="A21" s="100">
        <v>15</v>
      </c>
      <c r="B21" s="65" t="s">
        <v>57</v>
      </c>
      <c r="C21" s="65" t="s">
        <v>43</v>
      </c>
      <c r="D21" s="65" t="s">
        <v>49</v>
      </c>
      <c r="E21" s="65" t="s">
        <v>49</v>
      </c>
      <c r="F21" s="65" t="s">
        <v>238</v>
      </c>
      <c r="G21" s="65" t="s">
        <v>40</v>
      </c>
      <c r="H21" s="65" t="s">
        <v>42</v>
      </c>
      <c r="I21" s="65" t="s">
        <v>46</v>
      </c>
      <c r="J21" s="164" t="s">
        <v>239</v>
      </c>
      <c r="K21" s="83"/>
      <c r="L21" s="152">
        <v>6</v>
      </c>
      <c r="M21" s="152">
        <v>6</v>
      </c>
      <c r="N21" s="152">
        <v>6</v>
      </c>
    </row>
    <row r="22" spans="1:14" ht="36" customHeight="1">
      <c r="A22" s="100">
        <v>16</v>
      </c>
      <c r="B22" s="65" t="s">
        <v>57</v>
      </c>
      <c r="C22" s="65" t="s">
        <v>43</v>
      </c>
      <c r="D22" s="65" t="s">
        <v>49</v>
      </c>
      <c r="E22" s="65" t="s">
        <v>49</v>
      </c>
      <c r="F22" s="65" t="s">
        <v>171</v>
      </c>
      <c r="G22" s="65" t="s">
        <v>172</v>
      </c>
      <c r="H22" s="65" t="s">
        <v>42</v>
      </c>
      <c r="I22" s="65" t="s">
        <v>46</v>
      </c>
      <c r="J22" s="165" t="s">
        <v>240</v>
      </c>
      <c r="K22" s="83"/>
      <c r="L22" s="152">
        <v>6</v>
      </c>
      <c r="M22" s="152">
        <v>6</v>
      </c>
      <c r="N22" s="152">
        <v>6</v>
      </c>
    </row>
    <row r="23" spans="1:14" ht="42" customHeight="1">
      <c r="A23" s="100">
        <v>17</v>
      </c>
      <c r="B23" s="65" t="s">
        <v>41</v>
      </c>
      <c r="C23" s="65" t="s">
        <v>43</v>
      </c>
      <c r="D23" s="65" t="s">
        <v>50</v>
      </c>
      <c r="E23" s="65" t="s">
        <v>40</v>
      </c>
      <c r="F23" s="65" t="s">
        <v>41</v>
      </c>
      <c r="G23" s="65" t="s">
        <v>40</v>
      </c>
      <c r="H23" s="65" t="s">
        <v>42</v>
      </c>
      <c r="I23" s="65" t="s">
        <v>41</v>
      </c>
      <c r="J23" s="162" t="s">
        <v>2</v>
      </c>
      <c r="K23" s="67">
        <v>11557</v>
      </c>
      <c r="L23" s="152">
        <f>L26</f>
        <v>22</v>
      </c>
      <c r="M23" s="152">
        <f>M26</f>
        <v>22</v>
      </c>
      <c r="N23" s="152">
        <f>N26</f>
        <v>22</v>
      </c>
    </row>
    <row r="24" spans="1:14" ht="75" customHeight="1">
      <c r="A24" s="100">
        <v>18</v>
      </c>
      <c r="B24" s="65" t="s">
        <v>41</v>
      </c>
      <c r="C24" s="65" t="s">
        <v>43</v>
      </c>
      <c r="D24" s="65" t="s">
        <v>50</v>
      </c>
      <c r="E24" s="65" t="s">
        <v>64</v>
      </c>
      <c r="F24" s="65" t="s">
        <v>41</v>
      </c>
      <c r="G24" s="65" t="s">
        <v>40</v>
      </c>
      <c r="H24" s="65" t="s">
        <v>42</v>
      </c>
      <c r="I24" s="65" t="s">
        <v>51</v>
      </c>
      <c r="J24" s="162" t="s">
        <v>241</v>
      </c>
      <c r="K24" s="67"/>
      <c r="L24" s="152">
        <v>22</v>
      </c>
      <c r="M24" s="152">
        <v>22</v>
      </c>
      <c r="N24" s="152">
        <v>22</v>
      </c>
    </row>
    <row r="25" spans="1:14" ht="72.75" customHeight="1">
      <c r="A25" s="100">
        <v>19</v>
      </c>
      <c r="B25" s="65" t="s">
        <v>41</v>
      </c>
      <c r="C25" s="65" t="s">
        <v>43</v>
      </c>
      <c r="D25" s="65" t="s">
        <v>50</v>
      </c>
      <c r="E25" s="65" t="s">
        <v>64</v>
      </c>
      <c r="F25" s="65" t="s">
        <v>238</v>
      </c>
      <c r="G25" s="65" t="s">
        <v>40</v>
      </c>
      <c r="H25" s="65" t="s">
        <v>42</v>
      </c>
      <c r="I25" s="65" t="s">
        <v>51</v>
      </c>
      <c r="J25" s="162" t="s">
        <v>242</v>
      </c>
      <c r="K25" s="67"/>
      <c r="L25" s="152">
        <v>22</v>
      </c>
      <c r="M25" s="152">
        <v>22</v>
      </c>
      <c r="N25" s="152">
        <v>22</v>
      </c>
    </row>
    <row r="26" spans="1:14" ht="77.25" customHeight="1">
      <c r="A26" s="100">
        <v>20</v>
      </c>
      <c r="B26" s="65" t="s">
        <v>173</v>
      </c>
      <c r="C26" s="65" t="s">
        <v>43</v>
      </c>
      <c r="D26" s="65" t="s">
        <v>50</v>
      </c>
      <c r="E26" s="65" t="s">
        <v>64</v>
      </c>
      <c r="F26" s="65" t="s">
        <v>140</v>
      </c>
      <c r="G26" s="65" t="s">
        <v>172</v>
      </c>
      <c r="H26" s="65" t="s">
        <v>42</v>
      </c>
      <c r="I26" s="65" t="s">
        <v>51</v>
      </c>
      <c r="J26" s="162" t="s">
        <v>243</v>
      </c>
      <c r="K26" s="67"/>
      <c r="L26" s="152">
        <v>22</v>
      </c>
      <c r="M26" s="152">
        <v>22</v>
      </c>
      <c r="N26" s="152">
        <v>22</v>
      </c>
    </row>
    <row r="27" spans="1:14" ht="24.75" customHeight="1">
      <c r="A27" s="100">
        <v>21</v>
      </c>
      <c r="B27" s="65" t="s">
        <v>41</v>
      </c>
      <c r="C27" s="65" t="s">
        <v>43</v>
      </c>
      <c r="D27" s="65" t="s">
        <v>141</v>
      </c>
      <c r="E27" s="65" t="s">
        <v>40</v>
      </c>
      <c r="F27" s="65" t="s">
        <v>41</v>
      </c>
      <c r="G27" s="65" t="s">
        <v>40</v>
      </c>
      <c r="H27" s="65" t="s">
        <v>42</v>
      </c>
      <c r="I27" s="65" t="s">
        <v>41</v>
      </c>
      <c r="J27" s="162" t="s">
        <v>244</v>
      </c>
      <c r="K27" s="67"/>
      <c r="L27" s="152">
        <v>39</v>
      </c>
      <c r="M27" s="152">
        <v>39</v>
      </c>
      <c r="N27" s="152">
        <v>39</v>
      </c>
    </row>
    <row r="28" spans="1:14" ht="12" customHeight="1">
      <c r="A28" s="100">
        <v>22</v>
      </c>
      <c r="B28" s="65" t="s">
        <v>41</v>
      </c>
      <c r="C28" s="65" t="s">
        <v>43</v>
      </c>
      <c r="D28" s="65" t="s">
        <v>141</v>
      </c>
      <c r="E28" s="65" t="s">
        <v>44</v>
      </c>
      <c r="F28" s="65" t="s">
        <v>41</v>
      </c>
      <c r="G28" s="65" t="s">
        <v>40</v>
      </c>
      <c r="H28" s="65" t="s">
        <v>42</v>
      </c>
      <c r="I28" s="65" t="s">
        <v>175</v>
      </c>
      <c r="J28" s="162" t="s">
        <v>245</v>
      </c>
      <c r="K28" s="67"/>
      <c r="L28" s="152">
        <v>39</v>
      </c>
      <c r="M28" s="152">
        <v>39</v>
      </c>
      <c r="N28" s="152">
        <v>39</v>
      </c>
    </row>
    <row r="29" spans="1:14" ht="11.25" customHeight="1">
      <c r="A29" s="100">
        <v>23</v>
      </c>
      <c r="B29" s="65" t="s">
        <v>41</v>
      </c>
      <c r="C29" s="65" t="s">
        <v>43</v>
      </c>
      <c r="D29" s="65" t="s">
        <v>141</v>
      </c>
      <c r="E29" s="65" t="s">
        <v>44</v>
      </c>
      <c r="F29" s="65" t="s">
        <v>246</v>
      </c>
      <c r="G29" s="65" t="s">
        <v>40</v>
      </c>
      <c r="H29" s="65" t="s">
        <v>42</v>
      </c>
      <c r="I29" s="65" t="s">
        <v>175</v>
      </c>
      <c r="J29" s="162" t="s">
        <v>247</v>
      </c>
      <c r="K29" s="67"/>
      <c r="L29" s="152">
        <v>39</v>
      </c>
      <c r="M29" s="152">
        <v>39</v>
      </c>
      <c r="N29" s="152">
        <v>39</v>
      </c>
    </row>
    <row r="30" spans="1:14" ht="24" customHeight="1">
      <c r="A30" s="100">
        <v>24</v>
      </c>
      <c r="B30" s="65" t="s">
        <v>173</v>
      </c>
      <c r="C30" s="65" t="s">
        <v>43</v>
      </c>
      <c r="D30" s="65" t="s">
        <v>141</v>
      </c>
      <c r="E30" s="65" t="s">
        <v>44</v>
      </c>
      <c r="F30" s="65" t="s">
        <v>174</v>
      </c>
      <c r="G30" s="65" t="s">
        <v>172</v>
      </c>
      <c r="H30" s="65" t="s">
        <v>42</v>
      </c>
      <c r="I30" s="65" t="s">
        <v>175</v>
      </c>
      <c r="J30" s="162" t="s">
        <v>248</v>
      </c>
      <c r="K30" s="67"/>
      <c r="L30" s="152">
        <v>39</v>
      </c>
      <c r="M30" s="152">
        <v>39</v>
      </c>
      <c r="N30" s="152">
        <v>39</v>
      </c>
    </row>
    <row r="31" spans="1:14" ht="12.75">
      <c r="A31" s="100">
        <v>25</v>
      </c>
      <c r="B31" s="65" t="s">
        <v>56</v>
      </c>
      <c r="C31" s="65" t="s">
        <v>52</v>
      </c>
      <c r="D31" s="65" t="s">
        <v>40</v>
      </c>
      <c r="E31" s="65" t="s">
        <v>40</v>
      </c>
      <c r="F31" s="65" t="s">
        <v>41</v>
      </c>
      <c r="G31" s="65" t="s">
        <v>40</v>
      </c>
      <c r="H31" s="65" t="s">
        <v>42</v>
      </c>
      <c r="I31" s="65" t="s">
        <v>41</v>
      </c>
      <c r="J31" s="162" t="s">
        <v>3</v>
      </c>
      <c r="K31" s="66"/>
      <c r="L31" s="152">
        <f>L32</f>
        <v>10822.685000000001</v>
      </c>
      <c r="M31" s="152">
        <f>M32</f>
        <v>6941.598</v>
      </c>
      <c r="N31" s="152">
        <f>N32</f>
        <v>6941.598</v>
      </c>
    </row>
    <row r="32" spans="1:14" ht="23.25" customHeight="1">
      <c r="A32" s="100">
        <v>26</v>
      </c>
      <c r="B32" s="65" t="s">
        <v>41</v>
      </c>
      <c r="C32" s="65" t="s">
        <v>52</v>
      </c>
      <c r="D32" s="65" t="s">
        <v>47</v>
      </c>
      <c r="E32" s="65" t="s">
        <v>40</v>
      </c>
      <c r="F32" s="65" t="s">
        <v>41</v>
      </c>
      <c r="G32" s="65" t="s">
        <v>40</v>
      </c>
      <c r="H32" s="65" t="s">
        <v>42</v>
      </c>
      <c r="I32" s="65" t="s">
        <v>41</v>
      </c>
      <c r="J32" s="162" t="s">
        <v>137</v>
      </c>
      <c r="K32" s="66"/>
      <c r="L32" s="152">
        <f>L33+L37+L44</f>
        <v>10822.685000000001</v>
      </c>
      <c r="M32" s="152">
        <f>M33+M37+M44</f>
        <v>6941.598</v>
      </c>
      <c r="N32" s="152">
        <f>N33+N37+N44</f>
        <v>6941.598</v>
      </c>
    </row>
    <row r="33" spans="1:14" ht="23.25" customHeight="1">
      <c r="A33" s="100">
        <v>27</v>
      </c>
      <c r="B33" s="65" t="s">
        <v>41</v>
      </c>
      <c r="C33" s="65" t="s">
        <v>52</v>
      </c>
      <c r="D33" s="65" t="s">
        <v>47</v>
      </c>
      <c r="E33" s="65" t="s">
        <v>172</v>
      </c>
      <c r="F33" s="65" t="s">
        <v>41</v>
      </c>
      <c r="G33" s="65" t="s">
        <v>40</v>
      </c>
      <c r="H33" s="65" t="s">
        <v>42</v>
      </c>
      <c r="I33" s="65" t="s">
        <v>53</v>
      </c>
      <c r="J33" s="162" t="s">
        <v>291</v>
      </c>
      <c r="K33" s="66"/>
      <c r="L33" s="152">
        <f>L34</f>
        <v>4266.268</v>
      </c>
      <c r="M33" s="152">
        <f>M34</f>
        <v>4390.268</v>
      </c>
      <c r="N33" s="152">
        <f>N34</f>
        <v>4390.268</v>
      </c>
    </row>
    <row r="34" spans="1:14" ht="17.25" customHeight="1">
      <c r="A34" s="100">
        <v>28</v>
      </c>
      <c r="B34" s="65" t="s">
        <v>41</v>
      </c>
      <c r="C34" s="65" t="s">
        <v>52</v>
      </c>
      <c r="D34" s="65" t="s">
        <v>47</v>
      </c>
      <c r="E34" s="65" t="s">
        <v>270</v>
      </c>
      <c r="F34" s="65" t="s">
        <v>58</v>
      </c>
      <c r="G34" s="65" t="s">
        <v>40</v>
      </c>
      <c r="H34" s="65" t="s">
        <v>42</v>
      </c>
      <c r="I34" s="65" t="s">
        <v>53</v>
      </c>
      <c r="J34" s="162" t="s">
        <v>249</v>
      </c>
      <c r="K34" s="66"/>
      <c r="L34" s="152">
        <f>L35+L36</f>
        <v>4266.268</v>
      </c>
      <c r="M34" s="152">
        <f>M35+M36</f>
        <v>4390.268</v>
      </c>
      <c r="N34" s="152">
        <f>N35+N36</f>
        <v>4390.268</v>
      </c>
    </row>
    <row r="35" spans="1:14" ht="36.75" customHeight="1">
      <c r="A35" s="171">
        <v>29</v>
      </c>
      <c r="B35" s="172" t="s">
        <v>173</v>
      </c>
      <c r="C35" s="172" t="s">
        <v>52</v>
      </c>
      <c r="D35" s="172" t="s">
        <v>47</v>
      </c>
      <c r="E35" s="172" t="s">
        <v>270</v>
      </c>
      <c r="F35" s="172" t="s">
        <v>58</v>
      </c>
      <c r="G35" s="172" t="s">
        <v>172</v>
      </c>
      <c r="H35" s="172" t="s">
        <v>66</v>
      </c>
      <c r="I35" s="172" t="s">
        <v>53</v>
      </c>
      <c r="J35" s="176" t="s">
        <v>271</v>
      </c>
      <c r="K35" s="174"/>
      <c r="L35" s="175">
        <v>646.978</v>
      </c>
      <c r="M35" s="175">
        <v>646.978</v>
      </c>
      <c r="N35" s="175">
        <v>646.978</v>
      </c>
    </row>
    <row r="36" spans="1:14" ht="34.5" customHeight="1">
      <c r="A36" s="171">
        <v>30</v>
      </c>
      <c r="B36" s="172" t="s">
        <v>173</v>
      </c>
      <c r="C36" s="172" t="s">
        <v>52</v>
      </c>
      <c r="D36" s="172" t="s">
        <v>47</v>
      </c>
      <c r="E36" s="172" t="s">
        <v>270</v>
      </c>
      <c r="F36" s="172" t="s">
        <v>58</v>
      </c>
      <c r="G36" s="172" t="s">
        <v>172</v>
      </c>
      <c r="H36" s="172" t="s">
        <v>65</v>
      </c>
      <c r="I36" s="172" t="s">
        <v>53</v>
      </c>
      <c r="J36" s="176" t="s">
        <v>303</v>
      </c>
      <c r="K36" s="174"/>
      <c r="L36" s="175">
        <v>3619.29</v>
      </c>
      <c r="M36" s="175">
        <v>3743.29</v>
      </c>
      <c r="N36" s="175">
        <v>3743.29</v>
      </c>
    </row>
    <row r="37" spans="1:14" ht="24.75" customHeight="1">
      <c r="A37" s="100">
        <v>31</v>
      </c>
      <c r="B37" s="65" t="s">
        <v>41</v>
      </c>
      <c r="C37" s="65" t="s">
        <v>52</v>
      </c>
      <c r="D37" s="65" t="s">
        <v>47</v>
      </c>
      <c r="E37" s="65" t="s">
        <v>125</v>
      </c>
      <c r="F37" s="65" t="s">
        <v>41</v>
      </c>
      <c r="G37" s="65" t="s">
        <v>40</v>
      </c>
      <c r="H37" s="65" t="s">
        <v>42</v>
      </c>
      <c r="I37" s="65" t="s">
        <v>53</v>
      </c>
      <c r="J37" s="162" t="s">
        <v>250</v>
      </c>
      <c r="K37" s="66"/>
      <c r="L37" s="152">
        <v>79.24</v>
      </c>
      <c r="M37" s="152">
        <f>M38+M40</f>
        <v>2.1</v>
      </c>
      <c r="N37" s="152">
        <f>N38+N40</f>
        <v>2.1</v>
      </c>
    </row>
    <row r="38" spans="1:14" ht="27" customHeight="1">
      <c r="A38" s="100">
        <v>32</v>
      </c>
      <c r="B38" s="65" t="s">
        <v>41</v>
      </c>
      <c r="C38" s="65" t="s">
        <v>52</v>
      </c>
      <c r="D38" s="65" t="s">
        <v>47</v>
      </c>
      <c r="E38" s="65" t="s">
        <v>125</v>
      </c>
      <c r="F38" s="65" t="s">
        <v>144</v>
      </c>
      <c r="G38" s="65" t="s">
        <v>40</v>
      </c>
      <c r="H38" s="65" t="s">
        <v>42</v>
      </c>
      <c r="I38" s="65" t="s">
        <v>53</v>
      </c>
      <c r="J38" s="162" t="s">
        <v>289</v>
      </c>
      <c r="K38" s="66"/>
      <c r="L38" s="152">
        <v>2.1</v>
      </c>
      <c r="M38" s="152">
        <v>2.1</v>
      </c>
      <c r="N38" s="152">
        <v>2.1</v>
      </c>
    </row>
    <row r="39" spans="1:14" ht="36.75" customHeight="1">
      <c r="A39" s="100">
        <v>33</v>
      </c>
      <c r="B39" s="65" t="s">
        <v>173</v>
      </c>
      <c r="C39" s="65" t="s">
        <v>52</v>
      </c>
      <c r="D39" s="65" t="s">
        <v>47</v>
      </c>
      <c r="E39" s="65" t="s">
        <v>125</v>
      </c>
      <c r="F39" s="65" t="s">
        <v>144</v>
      </c>
      <c r="G39" s="65" t="s">
        <v>172</v>
      </c>
      <c r="H39" s="65" t="s">
        <v>304</v>
      </c>
      <c r="I39" s="65" t="s">
        <v>53</v>
      </c>
      <c r="J39" s="162" t="s">
        <v>290</v>
      </c>
      <c r="K39" s="66"/>
      <c r="L39" s="152">
        <v>2.1</v>
      </c>
      <c r="M39" s="152">
        <v>2.1</v>
      </c>
      <c r="N39" s="152">
        <v>2.1</v>
      </c>
    </row>
    <row r="40" spans="1:14" ht="42" customHeight="1">
      <c r="A40" s="100">
        <v>34</v>
      </c>
      <c r="B40" s="65" t="s">
        <v>41</v>
      </c>
      <c r="C40" s="65" t="s">
        <v>52</v>
      </c>
      <c r="D40" s="65" t="s">
        <v>47</v>
      </c>
      <c r="E40" s="65" t="s">
        <v>272</v>
      </c>
      <c r="F40" s="65" t="s">
        <v>273</v>
      </c>
      <c r="G40" s="65" t="s">
        <v>40</v>
      </c>
      <c r="H40" s="65" t="s">
        <v>42</v>
      </c>
      <c r="I40" s="65" t="s">
        <v>53</v>
      </c>
      <c r="J40" s="162" t="s">
        <v>138</v>
      </c>
      <c r="K40" s="66"/>
      <c r="L40" s="152">
        <v>77.14</v>
      </c>
      <c r="M40" s="152">
        <v>0</v>
      </c>
      <c r="N40" s="152">
        <v>0</v>
      </c>
    </row>
    <row r="41" spans="1:14" ht="41.25" customHeight="1">
      <c r="A41" s="100">
        <v>35</v>
      </c>
      <c r="B41" s="65" t="s">
        <v>173</v>
      </c>
      <c r="C41" s="65" t="s">
        <v>52</v>
      </c>
      <c r="D41" s="65" t="s">
        <v>47</v>
      </c>
      <c r="E41" s="65" t="s">
        <v>272</v>
      </c>
      <c r="F41" s="65" t="s">
        <v>273</v>
      </c>
      <c r="G41" s="65" t="s">
        <v>172</v>
      </c>
      <c r="H41" s="65" t="s">
        <v>42</v>
      </c>
      <c r="I41" s="65" t="s">
        <v>53</v>
      </c>
      <c r="J41" s="162" t="s">
        <v>292</v>
      </c>
      <c r="K41" s="66"/>
      <c r="L41" s="152">
        <v>77.14</v>
      </c>
      <c r="M41" s="152">
        <v>0</v>
      </c>
      <c r="N41" s="152">
        <v>0</v>
      </c>
    </row>
    <row r="42" spans="1:14" ht="15" customHeight="1" hidden="1">
      <c r="A42" s="100">
        <v>31</v>
      </c>
      <c r="B42" s="65" t="s">
        <v>60</v>
      </c>
      <c r="C42" s="65" t="s">
        <v>52</v>
      </c>
      <c r="D42" s="65" t="s">
        <v>47</v>
      </c>
      <c r="E42" s="65" t="s">
        <v>61</v>
      </c>
      <c r="F42" s="65" t="s">
        <v>62</v>
      </c>
      <c r="G42" s="65" t="s">
        <v>141</v>
      </c>
      <c r="H42" s="65" t="s">
        <v>146</v>
      </c>
      <c r="I42" s="65" t="s">
        <v>53</v>
      </c>
      <c r="J42" s="88" t="s">
        <v>145</v>
      </c>
      <c r="K42" s="66"/>
      <c r="L42" s="152">
        <v>0</v>
      </c>
      <c r="M42" s="152"/>
      <c r="N42" s="152"/>
    </row>
    <row r="43" spans="1:14" ht="15" customHeight="1" hidden="1">
      <c r="A43" s="100">
        <v>32</v>
      </c>
      <c r="B43" s="65" t="s">
        <v>60</v>
      </c>
      <c r="C43" s="65" t="s">
        <v>52</v>
      </c>
      <c r="D43" s="65" t="s">
        <v>47</v>
      </c>
      <c r="E43" s="65" t="s">
        <v>61</v>
      </c>
      <c r="F43" s="65" t="s">
        <v>62</v>
      </c>
      <c r="G43" s="65" t="s">
        <v>141</v>
      </c>
      <c r="H43" s="65" t="s">
        <v>142</v>
      </c>
      <c r="I43" s="65" t="s">
        <v>53</v>
      </c>
      <c r="J43" s="103" t="s">
        <v>143</v>
      </c>
      <c r="K43" s="66"/>
      <c r="L43" s="152">
        <v>0</v>
      </c>
      <c r="M43" s="152"/>
      <c r="N43" s="152"/>
    </row>
    <row r="44" spans="1:14" ht="15" customHeight="1">
      <c r="A44" s="100">
        <v>36</v>
      </c>
      <c r="B44" s="65" t="s">
        <v>41</v>
      </c>
      <c r="C44" s="65" t="s">
        <v>52</v>
      </c>
      <c r="D44" s="65" t="s">
        <v>47</v>
      </c>
      <c r="E44" s="65" t="s">
        <v>295</v>
      </c>
      <c r="F44" s="65" t="s">
        <v>41</v>
      </c>
      <c r="G44" s="65" t="s">
        <v>40</v>
      </c>
      <c r="H44" s="65" t="s">
        <v>42</v>
      </c>
      <c r="I44" s="65" t="s">
        <v>53</v>
      </c>
      <c r="J44" s="103" t="s">
        <v>63</v>
      </c>
      <c r="K44" s="66"/>
      <c r="L44" s="152">
        <f>L46+L48+L49+L50+L47+L51+L52+L53</f>
        <v>6477.177000000001</v>
      </c>
      <c r="M44" s="152">
        <v>2549.23</v>
      </c>
      <c r="N44" s="152">
        <v>2549.23</v>
      </c>
    </row>
    <row r="45" spans="1:14" ht="15" customHeight="1">
      <c r="A45" s="100">
        <v>37</v>
      </c>
      <c r="B45" s="65" t="s">
        <v>173</v>
      </c>
      <c r="C45" s="65" t="s">
        <v>52</v>
      </c>
      <c r="D45" s="65" t="s">
        <v>47</v>
      </c>
      <c r="E45" s="65" t="s">
        <v>296</v>
      </c>
      <c r="F45" s="65" t="s">
        <v>62</v>
      </c>
      <c r="G45" s="65" t="s">
        <v>40</v>
      </c>
      <c r="H45" s="65" t="s">
        <v>42</v>
      </c>
      <c r="I45" s="65" t="s">
        <v>53</v>
      </c>
      <c r="J45" s="103" t="s">
        <v>297</v>
      </c>
      <c r="K45" s="66"/>
      <c r="L45" s="152">
        <v>6477.177</v>
      </c>
      <c r="M45" s="152">
        <v>2549.23</v>
      </c>
      <c r="N45" s="152">
        <v>2549.23</v>
      </c>
    </row>
    <row r="46" spans="1:14" ht="48.75" customHeight="1">
      <c r="A46" s="100">
        <v>38</v>
      </c>
      <c r="B46" s="65" t="s">
        <v>173</v>
      </c>
      <c r="C46" s="65" t="s">
        <v>52</v>
      </c>
      <c r="D46" s="65" t="s">
        <v>47</v>
      </c>
      <c r="E46" s="65" t="s">
        <v>296</v>
      </c>
      <c r="F46" s="65" t="s">
        <v>62</v>
      </c>
      <c r="G46" s="65" t="s">
        <v>172</v>
      </c>
      <c r="H46" s="65" t="s">
        <v>306</v>
      </c>
      <c r="I46" s="65" t="s">
        <v>53</v>
      </c>
      <c r="J46" s="103" t="s">
        <v>305</v>
      </c>
      <c r="K46" s="66"/>
      <c r="L46" s="152">
        <v>4560.03</v>
      </c>
      <c r="M46" s="152">
        <v>2549.23</v>
      </c>
      <c r="N46" s="152">
        <v>2549.23</v>
      </c>
    </row>
    <row r="47" spans="1:14" ht="48.75" customHeight="1">
      <c r="A47" s="100">
        <v>39</v>
      </c>
      <c r="B47" s="65" t="s">
        <v>173</v>
      </c>
      <c r="C47" s="65" t="s">
        <v>52</v>
      </c>
      <c r="D47" s="65" t="s">
        <v>47</v>
      </c>
      <c r="E47" s="65" t="s">
        <v>296</v>
      </c>
      <c r="F47" s="65" t="s">
        <v>62</v>
      </c>
      <c r="G47" s="65" t="s">
        <v>172</v>
      </c>
      <c r="H47" s="65" t="s">
        <v>334</v>
      </c>
      <c r="I47" s="65" t="s">
        <v>53</v>
      </c>
      <c r="J47" s="103" t="s">
        <v>335</v>
      </c>
      <c r="K47" s="66"/>
      <c r="L47" s="152">
        <v>110</v>
      </c>
      <c r="M47" s="152"/>
      <c r="N47" s="152"/>
    </row>
    <row r="48" spans="1:14" ht="85.5" customHeight="1">
      <c r="A48" s="100">
        <v>40</v>
      </c>
      <c r="B48" s="65" t="s">
        <v>173</v>
      </c>
      <c r="C48" s="65" t="s">
        <v>52</v>
      </c>
      <c r="D48" s="65" t="s">
        <v>47</v>
      </c>
      <c r="E48" s="65" t="s">
        <v>296</v>
      </c>
      <c r="F48" s="65" t="s">
        <v>62</v>
      </c>
      <c r="G48" s="65" t="s">
        <v>172</v>
      </c>
      <c r="H48" s="65" t="s">
        <v>307</v>
      </c>
      <c r="I48" s="65" t="s">
        <v>53</v>
      </c>
      <c r="J48" s="168" t="s">
        <v>308</v>
      </c>
      <c r="K48" s="66"/>
      <c r="L48" s="152">
        <v>14.337</v>
      </c>
      <c r="M48" s="152"/>
      <c r="N48" s="152"/>
    </row>
    <row r="49" spans="1:14" ht="60.75" customHeight="1">
      <c r="A49" s="100">
        <v>41</v>
      </c>
      <c r="B49" s="65" t="s">
        <v>173</v>
      </c>
      <c r="C49" s="65" t="s">
        <v>52</v>
      </c>
      <c r="D49" s="65" t="s">
        <v>47</v>
      </c>
      <c r="E49" s="65" t="s">
        <v>296</v>
      </c>
      <c r="F49" s="65" t="s">
        <v>62</v>
      </c>
      <c r="G49" s="65" t="s">
        <v>172</v>
      </c>
      <c r="H49" s="65" t="s">
        <v>142</v>
      </c>
      <c r="I49" s="65" t="s">
        <v>53</v>
      </c>
      <c r="J49" s="103" t="s">
        <v>309</v>
      </c>
      <c r="K49" s="66"/>
      <c r="L49" s="152">
        <v>200</v>
      </c>
      <c r="M49" s="152"/>
      <c r="N49" s="152"/>
    </row>
    <row r="50" spans="1:14" ht="26.25" customHeight="1">
      <c r="A50" s="100">
        <v>42</v>
      </c>
      <c r="B50" s="65" t="s">
        <v>173</v>
      </c>
      <c r="C50" s="65" t="s">
        <v>52</v>
      </c>
      <c r="D50" s="65" t="s">
        <v>47</v>
      </c>
      <c r="E50" s="65" t="s">
        <v>296</v>
      </c>
      <c r="F50" s="65" t="s">
        <v>62</v>
      </c>
      <c r="G50" s="65" t="s">
        <v>172</v>
      </c>
      <c r="H50" s="65" t="s">
        <v>310</v>
      </c>
      <c r="I50" s="65" t="s">
        <v>53</v>
      </c>
      <c r="J50" s="103" t="s">
        <v>311</v>
      </c>
      <c r="K50" s="66"/>
      <c r="L50" s="152">
        <v>40</v>
      </c>
      <c r="M50" s="152"/>
      <c r="N50" s="152"/>
    </row>
    <row r="51" spans="1:14" ht="26.25" customHeight="1">
      <c r="A51" s="100">
        <v>43</v>
      </c>
      <c r="B51" s="65" t="s">
        <v>173</v>
      </c>
      <c r="C51" s="65" t="s">
        <v>52</v>
      </c>
      <c r="D51" s="65" t="s">
        <v>47</v>
      </c>
      <c r="E51" s="65" t="s">
        <v>296</v>
      </c>
      <c r="F51" s="65" t="s">
        <v>62</v>
      </c>
      <c r="G51" s="65" t="s">
        <v>172</v>
      </c>
      <c r="H51" s="65" t="s">
        <v>336</v>
      </c>
      <c r="I51" s="65" t="s">
        <v>53</v>
      </c>
      <c r="J51" s="103" t="s">
        <v>337</v>
      </c>
      <c r="K51" s="66"/>
      <c r="L51" s="152">
        <v>1348.35</v>
      </c>
      <c r="M51" s="152"/>
      <c r="N51" s="152"/>
    </row>
    <row r="52" spans="1:14" ht="48.75" customHeight="1">
      <c r="A52" s="171">
        <v>44</v>
      </c>
      <c r="B52" s="172" t="s">
        <v>173</v>
      </c>
      <c r="C52" s="172" t="s">
        <v>52</v>
      </c>
      <c r="D52" s="172" t="s">
        <v>47</v>
      </c>
      <c r="E52" s="172" t="s">
        <v>296</v>
      </c>
      <c r="F52" s="172" t="s">
        <v>62</v>
      </c>
      <c r="G52" s="172" t="s">
        <v>172</v>
      </c>
      <c r="H52" s="172" t="s">
        <v>338</v>
      </c>
      <c r="I52" s="172" t="s">
        <v>53</v>
      </c>
      <c r="J52" s="173" t="s">
        <v>339</v>
      </c>
      <c r="K52" s="174"/>
      <c r="L52" s="175">
        <v>94.72</v>
      </c>
      <c r="M52" s="175"/>
      <c r="N52" s="175"/>
    </row>
    <row r="53" spans="1:14" ht="72" customHeight="1">
      <c r="A53" s="171">
        <v>45</v>
      </c>
      <c r="B53" s="172" t="s">
        <v>173</v>
      </c>
      <c r="C53" s="172" t="s">
        <v>52</v>
      </c>
      <c r="D53" s="172" t="s">
        <v>47</v>
      </c>
      <c r="E53" s="172" t="s">
        <v>296</v>
      </c>
      <c r="F53" s="172" t="s">
        <v>62</v>
      </c>
      <c r="G53" s="172" t="s">
        <v>172</v>
      </c>
      <c r="H53" s="172" t="s">
        <v>340</v>
      </c>
      <c r="I53" s="172" t="s">
        <v>53</v>
      </c>
      <c r="J53" s="173" t="s">
        <v>341</v>
      </c>
      <c r="K53" s="174"/>
      <c r="L53" s="175">
        <v>109.74</v>
      </c>
      <c r="M53" s="175"/>
      <c r="N53" s="175"/>
    </row>
    <row r="54" spans="1:14" ht="15" customHeight="1">
      <c r="A54" s="85">
        <v>46</v>
      </c>
      <c r="B54" s="86"/>
      <c r="C54" s="86"/>
      <c r="D54" s="86"/>
      <c r="E54" s="86"/>
      <c r="F54" s="86"/>
      <c r="G54" s="86"/>
      <c r="H54" s="86"/>
      <c r="I54" s="86"/>
      <c r="J54" s="162" t="s">
        <v>4</v>
      </c>
      <c r="K54" s="66"/>
      <c r="L54" s="152">
        <f>L31+L7</f>
        <v>11452.685000000001</v>
      </c>
      <c r="M54" s="152">
        <f>M31+M7</f>
        <v>7571.598</v>
      </c>
      <c r="N54" s="152">
        <f>N31+N7</f>
        <v>7571.598</v>
      </c>
    </row>
    <row r="55" ht="12.75" customHeight="1" hidden="1"/>
    <row r="56" spans="10:13" ht="12.75" hidden="1">
      <c r="J56" s="87" t="s">
        <v>9</v>
      </c>
      <c r="M56" s="1">
        <v>45</v>
      </c>
    </row>
    <row r="57" spans="10:13" ht="12.75" hidden="1">
      <c r="J57" s="87" t="s">
        <v>10</v>
      </c>
      <c r="M57" s="1">
        <f>7222+3955</f>
        <v>11177</v>
      </c>
    </row>
    <row r="58" spans="10:13" ht="12.75" hidden="1">
      <c r="J58" s="87" t="s">
        <v>11</v>
      </c>
      <c r="M58" s="1">
        <v>2745.4</v>
      </c>
    </row>
    <row r="59" spans="10:13" ht="12.75" hidden="1">
      <c r="J59" s="87" t="s">
        <v>12</v>
      </c>
      <c r="M59" s="1">
        <v>1920</v>
      </c>
    </row>
    <row r="60" spans="10:13" ht="12.75" hidden="1">
      <c r="J60" s="87" t="s">
        <v>13</v>
      </c>
      <c r="M60" s="1">
        <v>117</v>
      </c>
    </row>
    <row r="61" ht="12.75" hidden="1">
      <c r="M61" s="1">
        <f>SUM(M56:M60)</f>
        <v>16004.4</v>
      </c>
    </row>
    <row r="62" ht="12.75" hidden="1"/>
    <row r="63" spans="10:13" ht="12.75" hidden="1">
      <c r="J63" s="87" t="s">
        <v>28</v>
      </c>
      <c r="M63" s="1">
        <v>1546.8</v>
      </c>
    </row>
    <row r="64" spans="10:13" ht="12.75" hidden="1">
      <c r="J64" s="87" t="s">
        <v>14</v>
      </c>
      <c r="M64" s="1">
        <v>99</v>
      </c>
    </row>
    <row r="65" spans="10:13" ht="12.75" hidden="1">
      <c r="J65" s="87" t="s">
        <v>15</v>
      </c>
      <c r="M65" s="1">
        <v>1090.4</v>
      </c>
    </row>
    <row r="66" spans="10:13" ht="12.75" hidden="1">
      <c r="J66" s="87" t="s">
        <v>16</v>
      </c>
      <c r="M66" s="1">
        <v>-3937.6</v>
      </c>
    </row>
    <row r="67" spans="10:13" ht="12.75" hidden="1">
      <c r="J67" s="87" t="s">
        <v>17</v>
      </c>
      <c r="M67" s="1">
        <v>179.8</v>
      </c>
    </row>
    <row r="68" spans="10:13" ht="12.75" hidden="1">
      <c r="J68" s="87" t="s">
        <v>18</v>
      </c>
      <c r="M68" s="1">
        <v>703.759</v>
      </c>
    </row>
    <row r="69" spans="10:13" ht="12.75" hidden="1">
      <c r="J69" s="87" t="s">
        <v>19</v>
      </c>
      <c r="M69" s="1">
        <v>-930</v>
      </c>
    </row>
    <row r="70" spans="10:13" ht="12.75" hidden="1">
      <c r="J70" s="87" t="s">
        <v>20</v>
      </c>
      <c r="M70" s="1">
        <v>14456</v>
      </c>
    </row>
    <row r="71" spans="10:13" ht="12.75" hidden="1">
      <c r="J71" s="87" t="s">
        <v>21</v>
      </c>
      <c r="M71" s="1">
        <v>11.9</v>
      </c>
    </row>
    <row r="72" spans="10:13" ht="12.75" hidden="1">
      <c r="J72" s="87" t="s">
        <v>22</v>
      </c>
      <c r="M72" s="1">
        <v>-2.5</v>
      </c>
    </row>
    <row r="73" spans="10:13" ht="12.75" hidden="1">
      <c r="J73" s="87" t="s">
        <v>30</v>
      </c>
      <c r="M73" s="1">
        <v>611.1</v>
      </c>
    </row>
    <row r="74" spans="10:13" ht="12.75" hidden="1">
      <c r="J74" s="87" t="s">
        <v>23</v>
      </c>
      <c r="M74" s="1">
        <v>146.4</v>
      </c>
    </row>
    <row r="75" spans="10:13" ht="12.75" hidden="1">
      <c r="J75" s="87" t="s">
        <v>24</v>
      </c>
      <c r="M75" s="1">
        <v>20.7</v>
      </c>
    </row>
    <row r="76" spans="10:13" ht="12.75" hidden="1">
      <c r="J76" s="87" t="s">
        <v>25</v>
      </c>
      <c r="M76" s="1">
        <v>-10695.8</v>
      </c>
    </row>
    <row r="77" spans="10:13" ht="12.75" hidden="1">
      <c r="J77" s="87" t="s">
        <v>26</v>
      </c>
      <c r="M77" s="1">
        <v>2</v>
      </c>
    </row>
    <row r="78" spans="10:13" ht="12.75" hidden="1">
      <c r="J78" s="87" t="s">
        <v>27</v>
      </c>
      <c r="M78" s="1">
        <v>1078.8</v>
      </c>
    </row>
    <row r="79" ht="12.75" hidden="1">
      <c r="M79" s="1">
        <f>SUM(M63:M78)</f>
        <v>4380.759000000001</v>
      </c>
    </row>
    <row r="80" ht="12.75" hidden="1"/>
    <row r="81" spans="10:13" ht="12.75" hidden="1">
      <c r="J81" s="87" t="s">
        <v>29</v>
      </c>
      <c r="M81" s="1">
        <v>1381.7</v>
      </c>
    </row>
  </sheetData>
  <sheetProtection/>
  <mergeCells count="9">
    <mergeCell ref="A5:A6"/>
    <mergeCell ref="J1:M1"/>
    <mergeCell ref="J2:M2"/>
    <mergeCell ref="J3:M3"/>
    <mergeCell ref="N5:N6"/>
    <mergeCell ref="L5:L6"/>
    <mergeCell ref="B5:I5"/>
    <mergeCell ref="J5:J6"/>
    <mergeCell ref="M5:M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1">
      <selection activeCell="O11" sqref="O11"/>
    </sheetView>
  </sheetViews>
  <sheetFormatPr defaultColWidth="9.00390625" defaultRowHeight="12.75"/>
  <cols>
    <col min="1" max="1" width="4.625" style="1" customWidth="1"/>
    <col min="2" max="2" width="55.125" style="14" customWidth="1"/>
    <col min="3" max="3" width="7.125" style="1" customWidth="1"/>
    <col min="4" max="4" width="9.625" style="0" hidden="1" customWidth="1"/>
    <col min="5" max="8" width="0" style="0" hidden="1" customWidth="1"/>
    <col min="9" max="9" width="9.625" style="0" hidden="1" customWidth="1"/>
    <col min="10" max="10" width="12.625" style="1" customWidth="1"/>
    <col min="13" max="13" width="8.875" style="0" customWidth="1"/>
  </cols>
  <sheetData>
    <row r="1" spans="2:12" ht="11.25" customHeight="1">
      <c r="B1" s="2"/>
      <c r="C1" s="3"/>
      <c r="J1" s="2" t="s">
        <v>67</v>
      </c>
      <c r="K1" s="3"/>
      <c r="L1" s="3"/>
    </row>
    <row r="2" spans="2:14" ht="11.25" customHeight="1">
      <c r="B2" s="2"/>
      <c r="C2" s="192" t="s">
        <v>357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2:12" ht="11.25" customHeight="1">
      <c r="B3" s="2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2:12" ht="10.5" customHeight="1">
      <c r="B4" s="2"/>
      <c r="C4" s="3"/>
      <c r="J4" s="191"/>
      <c r="K4" s="191"/>
      <c r="L4" s="3"/>
    </row>
    <row r="5" spans="2:10" ht="6.75" customHeight="1">
      <c r="B5" s="4"/>
      <c r="C5" s="5"/>
      <c r="J5" s="5"/>
    </row>
    <row r="6" spans="2:10" ht="13.5" customHeight="1">
      <c r="B6" s="190" t="s">
        <v>82</v>
      </c>
      <c r="C6" s="190"/>
      <c r="J6" s="160" t="s">
        <v>288</v>
      </c>
    </row>
    <row r="7" spans="2:12" ht="9.75" customHeight="1">
      <c r="B7" s="193" t="s">
        <v>287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2:13" ht="12.75" customHeight="1" thickBot="1">
      <c r="B8" s="6"/>
      <c r="C8" s="7"/>
      <c r="J8" s="7"/>
      <c r="L8" s="166" t="s">
        <v>301</v>
      </c>
      <c r="M8" s="166"/>
    </row>
    <row r="9" spans="1:12" ht="36" customHeight="1">
      <c r="A9" s="8" t="s">
        <v>55</v>
      </c>
      <c r="B9" s="9" t="s">
        <v>68</v>
      </c>
      <c r="C9" s="9" t="s">
        <v>151</v>
      </c>
      <c r="D9" s="9" t="s">
        <v>84</v>
      </c>
      <c r="E9" s="9" t="s">
        <v>85</v>
      </c>
      <c r="F9" s="10" t="s">
        <v>86</v>
      </c>
      <c r="G9" s="10" t="s">
        <v>71</v>
      </c>
      <c r="H9" s="10" t="s">
        <v>71</v>
      </c>
      <c r="I9" s="15" t="s">
        <v>71</v>
      </c>
      <c r="J9" s="9" t="s">
        <v>139</v>
      </c>
      <c r="K9" s="30" t="s">
        <v>164</v>
      </c>
      <c r="L9" s="31" t="s">
        <v>275</v>
      </c>
    </row>
    <row r="10" spans="1:12" ht="19.5" customHeight="1">
      <c r="A10" s="68"/>
      <c r="B10" s="69">
        <v>1</v>
      </c>
      <c r="C10" s="69">
        <v>3</v>
      </c>
      <c r="D10" s="69">
        <v>4</v>
      </c>
      <c r="E10" s="70">
        <v>5</v>
      </c>
      <c r="F10" s="71">
        <v>6</v>
      </c>
      <c r="G10" s="16"/>
      <c r="H10" s="16"/>
      <c r="I10" s="16"/>
      <c r="J10" s="69">
        <v>4</v>
      </c>
      <c r="K10" s="72">
        <v>5</v>
      </c>
      <c r="L10" s="73">
        <v>6</v>
      </c>
    </row>
    <row r="11" spans="1:12" ht="21" customHeight="1">
      <c r="A11" s="75">
        <v>1</v>
      </c>
      <c r="B11" s="28" t="s">
        <v>72</v>
      </c>
      <c r="C11" s="22" t="s">
        <v>152</v>
      </c>
      <c r="D11" s="23" t="e">
        <f>D12+#REF!+D13+#REF!+#REF!+#REF!+#REF!</f>
        <v>#REF!</v>
      </c>
      <c r="E11" s="23" t="e">
        <f>E12+#REF!+E13+#REF!+#REF!+#REF!+#REF!</f>
        <v>#REF!</v>
      </c>
      <c r="F11" s="23" t="e">
        <f>F12+#REF!+F13+#REF!+#REF!+#REF!+#REF!</f>
        <v>#REF!</v>
      </c>
      <c r="G11" s="76"/>
      <c r="H11" s="76"/>
      <c r="I11" s="76"/>
      <c r="J11" s="153">
        <f>J12+J13+J14+J15</f>
        <v>5215.746</v>
      </c>
      <c r="K11" s="153">
        <f>K12+K13+K14+K15</f>
        <v>4121.4439999999995</v>
      </c>
      <c r="L11" s="153">
        <f>L12+L13+L14+L15</f>
        <v>4121.4439999999995</v>
      </c>
    </row>
    <row r="12" spans="1:12" ht="31.5" customHeight="1">
      <c r="A12" s="75">
        <v>2</v>
      </c>
      <c r="B12" s="28" t="s">
        <v>73</v>
      </c>
      <c r="C12" s="22" t="s">
        <v>66</v>
      </c>
      <c r="D12" s="23" t="e">
        <f>'[1]Приложение 6'!I147</f>
        <v>#REF!</v>
      </c>
      <c r="E12" s="23" t="e">
        <f>'[1]Приложение 6'!J147</f>
        <v>#REF!</v>
      </c>
      <c r="F12" s="23">
        <f>'[1]Приложение 6'!K147</f>
        <v>6256.59</v>
      </c>
      <c r="G12" s="24" t="e">
        <f>#REF!+#REF!</f>
        <v>#REF!</v>
      </c>
      <c r="H12" s="24" t="e">
        <f>#REF!+#REF!</f>
        <v>#REF!</v>
      </c>
      <c r="I12" s="24" t="e">
        <f>#REF!+#REF!</f>
        <v>#REF!</v>
      </c>
      <c r="J12" s="153">
        <v>657.352</v>
      </c>
      <c r="K12" s="153">
        <v>656.396</v>
      </c>
      <c r="L12" s="153">
        <v>656.396</v>
      </c>
    </row>
    <row r="13" spans="1:12" ht="39" customHeight="1">
      <c r="A13" s="75">
        <v>3</v>
      </c>
      <c r="B13" s="28" t="s">
        <v>87</v>
      </c>
      <c r="C13" s="22" t="s">
        <v>153</v>
      </c>
      <c r="D13" s="23" t="e">
        <f>'[1]Приложение 6'!I13+'[1]Приложение 6'!I172</f>
        <v>#REF!</v>
      </c>
      <c r="E13" s="23" t="e">
        <f>'[1]Приложение 6'!J13+'[1]Приложение 6'!J172</f>
        <v>#REF!</v>
      </c>
      <c r="F13" s="23">
        <f>'[1]Приложение 6'!K13+'[1]Приложение 6'!K172</f>
        <v>39375.689999999995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153">
        <v>3493.569</v>
      </c>
      <c r="K13" s="153">
        <v>3415.048</v>
      </c>
      <c r="L13" s="153">
        <v>3415.048</v>
      </c>
    </row>
    <row r="14" spans="1:12" ht="14.25" customHeight="1">
      <c r="A14" s="75">
        <v>4</v>
      </c>
      <c r="B14" s="77" t="s">
        <v>150</v>
      </c>
      <c r="C14" s="22" t="s">
        <v>154</v>
      </c>
      <c r="D14" s="23"/>
      <c r="E14" s="23"/>
      <c r="F14" s="23"/>
      <c r="G14" s="25"/>
      <c r="H14" s="25"/>
      <c r="I14" s="25"/>
      <c r="J14" s="153">
        <v>50</v>
      </c>
      <c r="K14" s="153">
        <v>50</v>
      </c>
      <c r="L14" s="153">
        <v>50</v>
      </c>
    </row>
    <row r="15" spans="1:12" ht="14.25" customHeight="1">
      <c r="A15" s="75">
        <v>5</v>
      </c>
      <c r="B15" s="77" t="s">
        <v>176</v>
      </c>
      <c r="C15" s="22" t="s">
        <v>177</v>
      </c>
      <c r="D15" s="23"/>
      <c r="E15" s="23"/>
      <c r="F15" s="23"/>
      <c r="G15" s="25"/>
      <c r="H15" s="25"/>
      <c r="I15" s="25"/>
      <c r="J15" s="153">
        <v>1014.825</v>
      </c>
      <c r="K15" s="153"/>
      <c r="L15" s="153"/>
    </row>
    <row r="16" spans="1:12" ht="15" customHeight="1">
      <c r="A16" s="75">
        <v>6</v>
      </c>
      <c r="B16" s="77" t="s">
        <v>147</v>
      </c>
      <c r="C16" s="22" t="s">
        <v>155</v>
      </c>
      <c r="D16" s="23"/>
      <c r="E16" s="23"/>
      <c r="F16" s="23"/>
      <c r="G16" s="25"/>
      <c r="H16" s="25"/>
      <c r="I16" s="25"/>
      <c r="J16" s="153">
        <v>77.14</v>
      </c>
      <c r="K16" s="153"/>
      <c r="L16" s="153"/>
    </row>
    <row r="17" spans="1:12" ht="15" customHeight="1">
      <c r="A17" s="75">
        <v>7</v>
      </c>
      <c r="B17" s="77" t="s">
        <v>285</v>
      </c>
      <c r="C17" s="22" t="s">
        <v>156</v>
      </c>
      <c r="D17" s="23" t="str">
        <f>'[1]Приложение 6'!I180</f>
        <v>00 21</v>
      </c>
      <c r="E17" s="23">
        <f>'[1]Приложение 6'!J180</f>
        <v>240</v>
      </c>
      <c r="F17" s="23">
        <f>'[1]Приложение 6'!K180</f>
        <v>1663.23</v>
      </c>
      <c r="G17" s="74"/>
      <c r="H17" s="74"/>
      <c r="I17" s="74"/>
      <c r="J17" s="153">
        <v>77.14</v>
      </c>
      <c r="K17" s="153"/>
      <c r="L17" s="153"/>
    </row>
    <row r="18" spans="1:12" ht="15" customHeight="1">
      <c r="A18" s="75">
        <v>8</v>
      </c>
      <c r="B18" s="77" t="s">
        <v>330</v>
      </c>
      <c r="C18" s="22" t="s">
        <v>315</v>
      </c>
      <c r="D18" s="23"/>
      <c r="E18" s="23"/>
      <c r="F18" s="23"/>
      <c r="G18" s="74"/>
      <c r="H18" s="74"/>
      <c r="I18" s="74"/>
      <c r="J18" s="153">
        <v>15.111</v>
      </c>
      <c r="K18" s="153"/>
      <c r="L18" s="153"/>
    </row>
    <row r="19" spans="1:12" ht="15" customHeight="1">
      <c r="A19" s="75">
        <v>9</v>
      </c>
      <c r="B19" s="77" t="s">
        <v>312</v>
      </c>
      <c r="C19" s="22" t="s">
        <v>316</v>
      </c>
      <c r="D19" s="23"/>
      <c r="E19" s="23"/>
      <c r="F19" s="23"/>
      <c r="G19" s="74"/>
      <c r="H19" s="74"/>
      <c r="I19" s="74"/>
      <c r="J19" s="153">
        <v>15.111</v>
      </c>
      <c r="K19" s="153"/>
      <c r="L19" s="153"/>
    </row>
    <row r="20" spans="1:12" ht="15" customHeight="1">
      <c r="A20" s="75">
        <v>10</v>
      </c>
      <c r="B20" s="77" t="s">
        <v>148</v>
      </c>
      <c r="C20" s="22" t="s">
        <v>157</v>
      </c>
      <c r="D20" s="23"/>
      <c r="E20" s="23"/>
      <c r="F20" s="23"/>
      <c r="G20" s="74"/>
      <c r="H20" s="74"/>
      <c r="I20" s="74"/>
      <c r="J20" s="25">
        <v>382.42</v>
      </c>
      <c r="K20" s="25">
        <f>K22</f>
        <v>208</v>
      </c>
      <c r="L20" s="25">
        <f>L22</f>
        <v>208</v>
      </c>
    </row>
    <row r="21" spans="1:12" ht="15" customHeight="1">
      <c r="A21" s="75">
        <v>11</v>
      </c>
      <c r="B21" s="77" t="s">
        <v>321</v>
      </c>
      <c r="C21" s="22" t="s">
        <v>324</v>
      </c>
      <c r="D21" s="23"/>
      <c r="E21" s="23"/>
      <c r="F21" s="23"/>
      <c r="G21" s="74"/>
      <c r="H21" s="74"/>
      <c r="I21" s="74"/>
      <c r="J21" s="25">
        <v>40</v>
      </c>
      <c r="K21" s="25"/>
      <c r="L21" s="25"/>
    </row>
    <row r="22" spans="1:12" ht="15" customHeight="1">
      <c r="A22" s="75">
        <v>12</v>
      </c>
      <c r="B22" s="77" t="s">
        <v>149</v>
      </c>
      <c r="C22" s="22" t="s">
        <v>158</v>
      </c>
      <c r="D22" s="23"/>
      <c r="E22" s="23"/>
      <c r="F22" s="23"/>
      <c r="G22" s="74"/>
      <c r="H22" s="74"/>
      <c r="I22" s="74"/>
      <c r="J22" s="25">
        <v>342.42</v>
      </c>
      <c r="K22" s="25">
        <v>208</v>
      </c>
      <c r="L22" s="25">
        <v>208</v>
      </c>
    </row>
    <row r="23" spans="1:12" ht="15" customHeight="1">
      <c r="A23" s="75">
        <v>13</v>
      </c>
      <c r="B23" s="77" t="s">
        <v>204</v>
      </c>
      <c r="C23" s="22" t="s">
        <v>205</v>
      </c>
      <c r="D23" s="23"/>
      <c r="E23" s="23"/>
      <c r="F23" s="23"/>
      <c r="G23" s="74"/>
      <c r="H23" s="74"/>
      <c r="I23" s="74"/>
      <c r="J23" s="25">
        <v>1796.031</v>
      </c>
      <c r="K23" s="25">
        <v>500</v>
      </c>
      <c r="L23" s="25">
        <v>500</v>
      </c>
    </row>
    <row r="24" spans="1:12" ht="15" customHeight="1">
      <c r="A24" s="75">
        <v>14</v>
      </c>
      <c r="B24" s="28" t="s">
        <v>75</v>
      </c>
      <c r="C24" s="22" t="s">
        <v>159</v>
      </c>
      <c r="D24" s="23">
        <f>'[1]Приложение 6'!I95+'[1]Приложение 6'!I194</f>
        <v>17233</v>
      </c>
      <c r="E24" s="23">
        <f>'[1]Приложение 6'!J95+'[1]Приложение 6'!J194</f>
        <v>780</v>
      </c>
      <c r="F24" s="23">
        <f>'[1]Приложение 6'!K95+'[1]Приложение 6'!K194</f>
        <v>2500</v>
      </c>
      <c r="G24" s="75"/>
      <c r="H24" s="75"/>
      <c r="I24" s="75"/>
      <c r="J24" s="25">
        <v>1796.031</v>
      </c>
      <c r="K24" s="25">
        <v>500</v>
      </c>
      <c r="L24" s="25">
        <v>500</v>
      </c>
    </row>
    <row r="25" spans="1:12" ht="15" customHeight="1">
      <c r="A25" s="75">
        <v>15</v>
      </c>
      <c r="B25" s="28" t="s">
        <v>286</v>
      </c>
      <c r="C25" s="22" t="s">
        <v>160</v>
      </c>
      <c r="D25" s="23" t="e">
        <f>D26+#REF!</f>
        <v>#REF!</v>
      </c>
      <c r="E25" s="23" t="e">
        <f>E26+#REF!</f>
        <v>#REF!</v>
      </c>
      <c r="F25" s="23" t="e">
        <f>F26+#REF!</f>
        <v>#REF!</v>
      </c>
      <c r="G25" s="26"/>
      <c r="H25" s="26"/>
      <c r="I25" s="26"/>
      <c r="J25" s="153">
        <v>4141.929</v>
      </c>
      <c r="K25" s="153">
        <v>2514.193</v>
      </c>
      <c r="L25" s="153">
        <v>2347.021</v>
      </c>
    </row>
    <row r="26" spans="1:12" ht="15" customHeight="1">
      <c r="A26" s="75">
        <v>16</v>
      </c>
      <c r="B26" s="28" t="s">
        <v>76</v>
      </c>
      <c r="C26" s="22" t="s">
        <v>161</v>
      </c>
      <c r="D26" s="23" t="e">
        <f>'[1]Приложение 6'!I325+'[1]Приложение 6'!I217</f>
        <v>#REF!</v>
      </c>
      <c r="E26" s="23" t="e">
        <f>'[1]Приложение 6'!J325+'[1]Приложение 6'!J217</f>
        <v>#REF!</v>
      </c>
      <c r="F26" s="23">
        <f>'[1]Приложение 6'!K325+'[1]Приложение 6'!K217</f>
        <v>58912.61000000001</v>
      </c>
      <c r="G26" s="25"/>
      <c r="H26" s="25"/>
      <c r="I26" s="25"/>
      <c r="J26" s="153">
        <v>4141.929</v>
      </c>
      <c r="K26" s="153">
        <v>2514.193</v>
      </c>
      <c r="L26" s="153">
        <v>2347.021</v>
      </c>
    </row>
    <row r="27" spans="1:12" ht="15" customHeight="1">
      <c r="A27" s="75">
        <v>17</v>
      </c>
      <c r="B27" s="29" t="s">
        <v>88</v>
      </c>
      <c r="C27" s="22"/>
      <c r="D27" s="23"/>
      <c r="E27" s="23">
        <v>23767</v>
      </c>
      <c r="F27" s="23">
        <f>'[1]Приложение 6'!K448</f>
        <v>852.2</v>
      </c>
      <c r="G27" s="27" t="e">
        <f>G12+#REF!+#REF!+#REF!+#REF!</f>
        <v>#REF!</v>
      </c>
      <c r="H27" s="27" t="e">
        <f>H12+#REF!+#REF!+#REF!+#REF!</f>
        <v>#REF!</v>
      </c>
      <c r="I27" s="27" t="e">
        <f>I12+#REF!+#REF!+#REF!+#REF!</f>
        <v>#REF!</v>
      </c>
      <c r="J27" s="25"/>
      <c r="K27" s="153">
        <v>227.961</v>
      </c>
      <c r="L27" s="153">
        <v>395.133</v>
      </c>
    </row>
    <row r="28" spans="1:12" ht="15" customHeight="1">
      <c r="A28" s="20">
        <v>18</v>
      </c>
      <c r="B28" s="28" t="s">
        <v>77</v>
      </c>
      <c r="C28" s="19"/>
      <c r="D28" s="23" t="e">
        <f>#REF!+#REF!+D25+#REF!+#REF!+#REF!+#REF!+D11+#REF!+D17</f>
        <v>#REF!</v>
      </c>
      <c r="E28" s="23" t="e">
        <f>#REF!+#REF!+E25+#REF!+#REF!+#REF!+#REF!+E11+#REF!+E17+E27</f>
        <v>#REF!</v>
      </c>
      <c r="F28" s="23" t="e">
        <f>#REF!+#REF!+F25+#REF!+#REF!+#REF!+#REF!+F11+#REF!+F17+F27</f>
        <v>#REF!</v>
      </c>
      <c r="G28" s="21"/>
      <c r="H28" s="21"/>
      <c r="I28" s="21"/>
      <c r="J28" s="154">
        <f>J11+J16+J20+J24+J25+J18</f>
        <v>11628.377</v>
      </c>
      <c r="K28" s="154">
        <f>K11+K16+K20+K24+K25+K27</f>
        <v>7571.598</v>
      </c>
      <c r="L28" s="154">
        <f>L11+L16+L20+L24+L25+L27</f>
        <v>7571.598</v>
      </c>
    </row>
    <row r="29" spans="1:6" ht="15.75">
      <c r="A29" s="17"/>
      <c r="B29" s="13"/>
      <c r="C29" s="17"/>
      <c r="D29" s="18"/>
      <c r="E29" s="17"/>
      <c r="F29" s="17"/>
    </row>
  </sheetData>
  <sheetProtection/>
  <mergeCells count="5">
    <mergeCell ref="B6:C6"/>
    <mergeCell ref="J4:K4"/>
    <mergeCell ref="C2:N2"/>
    <mergeCell ref="C3:L3"/>
    <mergeCell ref="B7:L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5">
      <selection activeCell="G12" sqref="G12"/>
    </sheetView>
  </sheetViews>
  <sheetFormatPr defaultColWidth="9.00390625" defaultRowHeight="12.75"/>
  <cols>
    <col min="1" max="1" width="4.625" style="80" customWidth="1"/>
    <col min="2" max="2" width="63.75390625" style="2" customWidth="1"/>
    <col min="3" max="3" width="7.625" style="2" customWidth="1"/>
    <col min="4" max="4" width="6.25390625" style="97" customWidth="1"/>
    <col min="5" max="5" width="11.00390625" style="97" customWidth="1"/>
    <col min="6" max="6" width="8.625" style="78" customWidth="1"/>
    <col min="7" max="7" width="8.375" style="78" customWidth="1"/>
    <col min="8" max="9" width="10.25390625" style="78" customWidth="1"/>
    <col min="10" max="11" width="9.125" style="80" customWidth="1"/>
    <col min="12" max="12" width="8.875" style="80" customWidth="1"/>
    <col min="13" max="16384" width="9.125" style="80" customWidth="1"/>
  </cols>
  <sheetData>
    <row r="1" spans="2:9" ht="11.25" customHeight="1">
      <c r="B1" s="80"/>
      <c r="C1" s="80"/>
      <c r="D1" s="80"/>
      <c r="E1" s="80"/>
      <c r="F1" s="80"/>
      <c r="G1" s="80"/>
      <c r="H1" s="80"/>
      <c r="I1" s="80"/>
    </row>
    <row r="2" spans="1:9" ht="11.25" customHeight="1">
      <c r="A2" s="122"/>
      <c r="B2" s="122"/>
      <c r="C2" s="122"/>
      <c r="D2" s="123" t="s">
        <v>89</v>
      </c>
      <c r="E2" s="123"/>
      <c r="F2" s="123"/>
      <c r="G2" s="123"/>
      <c r="H2" s="123"/>
      <c r="I2" s="123"/>
    </row>
    <row r="3" spans="1:9" ht="11.25" customHeight="1">
      <c r="A3" s="122"/>
      <c r="B3" s="122"/>
      <c r="C3" s="122"/>
      <c r="D3" s="196" t="s">
        <v>358</v>
      </c>
      <c r="E3" s="196"/>
      <c r="F3" s="196"/>
      <c r="G3" s="196"/>
      <c r="H3" s="196"/>
      <c r="I3" s="196"/>
    </row>
    <row r="4" spans="1:9" ht="10.5" customHeight="1">
      <c r="A4" s="122"/>
      <c r="B4" s="122"/>
      <c r="C4" s="122"/>
      <c r="D4" s="123"/>
      <c r="E4" s="123"/>
      <c r="F4" s="123"/>
      <c r="G4" s="123"/>
      <c r="H4" s="123"/>
      <c r="I4" s="123"/>
    </row>
    <row r="5" spans="1:9" ht="6.75" customHeight="1">
      <c r="A5" s="122"/>
      <c r="B5" s="122"/>
      <c r="C5" s="122"/>
      <c r="D5" s="124"/>
      <c r="E5" s="124"/>
      <c r="F5" s="124"/>
      <c r="G5" s="124"/>
      <c r="H5" s="124"/>
      <c r="I5" s="124"/>
    </row>
    <row r="6" spans="1:9" ht="13.5" customHeight="1">
      <c r="A6" s="194" t="s">
        <v>293</v>
      </c>
      <c r="B6" s="194"/>
      <c r="C6" s="194"/>
      <c r="D6" s="194"/>
      <c r="E6" s="194"/>
      <c r="F6" s="194"/>
      <c r="G6" s="194"/>
      <c r="H6" s="194"/>
      <c r="I6" s="194"/>
    </row>
    <row r="7" spans="1:9" ht="22.5" customHeight="1">
      <c r="A7" s="122"/>
      <c r="B7" s="195" t="s">
        <v>274</v>
      </c>
      <c r="C7" s="195"/>
      <c r="D7" s="195"/>
      <c r="E7" s="195"/>
      <c r="F7" s="195"/>
      <c r="G7" s="195"/>
      <c r="H7" s="195"/>
      <c r="I7" s="195"/>
    </row>
    <row r="8" spans="1:9" ht="49.5" customHeight="1">
      <c r="A8" s="125" t="s">
        <v>55</v>
      </c>
      <c r="B8" s="125" t="s">
        <v>191</v>
      </c>
      <c r="C8" s="125" t="s">
        <v>83</v>
      </c>
      <c r="D8" s="125" t="s">
        <v>192</v>
      </c>
      <c r="E8" s="125" t="s">
        <v>69</v>
      </c>
      <c r="F8" s="125" t="s">
        <v>70</v>
      </c>
      <c r="G8" s="125" t="s">
        <v>279</v>
      </c>
      <c r="H8" s="125" t="s">
        <v>362</v>
      </c>
      <c r="I8" s="125" t="s">
        <v>280</v>
      </c>
    </row>
    <row r="9" spans="1:9" ht="22.5" customHeight="1">
      <c r="A9" s="126"/>
      <c r="B9" s="126">
        <v>1</v>
      </c>
      <c r="C9" s="126">
        <v>2</v>
      </c>
      <c r="D9" s="126">
        <v>3</v>
      </c>
      <c r="E9" s="126">
        <v>4</v>
      </c>
      <c r="F9" s="126">
        <v>5</v>
      </c>
      <c r="G9" s="126">
        <v>6</v>
      </c>
      <c r="H9" s="126">
        <v>7</v>
      </c>
      <c r="I9" s="126">
        <v>8</v>
      </c>
    </row>
    <row r="10" spans="1:9" ht="13.5" customHeight="1">
      <c r="A10" s="127">
        <v>1</v>
      </c>
      <c r="B10" s="128" t="s">
        <v>251</v>
      </c>
      <c r="C10" s="128">
        <v>557</v>
      </c>
      <c r="D10" s="129"/>
      <c r="E10" s="129"/>
      <c r="F10" s="129"/>
      <c r="G10" s="155">
        <f>G11+G26+G28+G48+G90+G66</f>
        <v>11628.377</v>
      </c>
      <c r="H10" s="155">
        <f>H11+H26+H28+H48+H90+H107</f>
        <v>7571.598000000001</v>
      </c>
      <c r="I10" s="155">
        <f>I11+I26+I28+I48+I90+I107</f>
        <v>7571.598</v>
      </c>
    </row>
    <row r="11" spans="1:9" ht="13.5" customHeight="1">
      <c r="A11" s="127">
        <v>2</v>
      </c>
      <c r="B11" s="130" t="s">
        <v>253</v>
      </c>
      <c r="C11" s="130">
        <v>557</v>
      </c>
      <c r="D11" s="129"/>
      <c r="E11" s="129"/>
      <c r="F11" s="129"/>
      <c r="G11" s="155">
        <f>G12+G17+G31+G78+G55+K65+G68</f>
        <v>7317.208</v>
      </c>
      <c r="H11" s="155">
        <f>H12+H17+H31+H63+H78</f>
        <v>4777.344</v>
      </c>
      <c r="I11" s="155">
        <f>I12+I17+I31+I63+I78</f>
        <v>4777.344</v>
      </c>
    </row>
    <row r="12" spans="1:9" ht="31.5" customHeight="1">
      <c r="A12" s="127">
        <v>3</v>
      </c>
      <c r="B12" s="130" t="s">
        <v>73</v>
      </c>
      <c r="C12" s="130">
        <v>557</v>
      </c>
      <c r="D12" s="129" t="s">
        <v>66</v>
      </c>
      <c r="E12" s="129"/>
      <c r="F12" s="129"/>
      <c r="G12" s="155">
        <f>G13</f>
        <v>657.352</v>
      </c>
      <c r="H12" s="155">
        <f>H13</f>
        <v>656.396</v>
      </c>
      <c r="I12" s="155">
        <f>I13</f>
        <v>656.396</v>
      </c>
    </row>
    <row r="13" spans="1:9" ht="26.25" customHeight="1">
      <c r="A13" s="127">
        <v>4</v>
      </c>
      <c r="B13" s="131" t="s">
        <v>193</v>
      </c>
      <c r="C13" s="150" t="s">
        <v>173</v>
      </c>
      <c r="D13" s="133" t="s">
        <v>66</v>
      </c>
      <c r="E13" s="133" t="s">
        <v>178</v>
      </c>
      <c r="F13" s="132"/>
      <c r="G13" s="155">
        <f>G15</f>
        <v>657.352</v>
      </c>
      <c r="H13" s="155">
        <f>H15</f>
        <v>656.396</v>
      </c>
      <c r="I13" s="155">
        <f>I15</f>
        <v>656.396</v>
      </c>
    </row>
    <row r="14" spans="1:9" ht="49.5" customHeight="1">
      <c r="A14" s="127">
        <v>5</v>
      </c>
      <c r="B14" s="131" t="s">
        <v>254</v>
      </c>
      <c r="C14" s="150" t="s">
        <v>173</v>
      </c>
      <c r="D14" s="133" t="s">
        <v>66</v>
      </c>
      <c r="E14" s="133" t="s">
        <v>178</v>
      </c>
      <c r="F14" s="133" t="s">
        <v>97</v>
      </c>
      <c r="G14" s="155">
        <v>657.352</v>
      </c>
      <c r="H14" s="155">
        <v>656.396</v>
      </c>
      <c r="I14" s="155">
        <v>656.396</v>
      </c>
    </row>
    <row r="15" spans="1:9" ht="26.25" customHeight="1">
      <c r="A15" s="127">
        <v>6</v>
      </c>
      <c r="B15" s="130" t="s">
        <v>79</v>
      </c>
      <c r="C15" s="130">
        <v>557</v>
      </c>
      <c r="D15" s="129" t="s">
        <v>66</v>
      </c>
      <c r="E15" s="129" t="s">
        <v>178</v>
      </c>
      <c r="F15" s="129" t="s">
        <v>51</v>
      </c>
      <c r="G15" s="155">
        <v>657.352</v>
      </c>
      <c r="H15" s="155">
        <v>656.396</v>
      </c>
      <c r="I15" s="155">
        <v>656.396</v>
      </c>
    </row>
    <row r="16" spans="1:9" ht="48.75" customHeight="1">
      <c r="A16" s="127">
        <v>7</v>
      </c>
      <c r="B16" s="130" t="s">
        <v>194</v>
      </c>
      <c r="C16" s="130">
        <v>557</v>
      </c>
      <c r="D16" s="129" t="s">
        <v>153</v>
      </c>
      <c r="E16" s="129"/>
      <c r="F16" s="129"/>
      <c r="G16" s="155">
        <f>G17+G26</f>
        <v>3493.5689999999995</v>
      </c>
      <c r="H16" s="155">
        <f>H17+H26</f>
        <v>3415.048</v>
      </c>
      <c r="I16" s="155">
        <f>I17+I26</f>
        <v>3415.048</v>
      </c>
    </row>
    <row r="17" spans="1:9" ht="21.75" customHeight="1">
      <c r="A17" s="127">
        <v>8</v>
      </c>
      <c r="B17" s="130" t="s">
        <v>195</v>
      </c>
      <c r="C17" s="130">
        <v>557</v>
      </c>
      <c r="D17" s="129" t="s">
        <v>153</v>
      </c>
      <c r="E17" s="129" t="s">
        <v>178</v>
      </c>
      <c r="F17" s="129"/>
      <c r="G17" s="155">
        <f>G18+G20+G22</f>
        <v>3491.4689999999996</v>
      </c>
      <c r="H17" s="155">
        <f>H18+H20</f>
        <v>3412.948</v>
      </c>
      <c r="I17" s="155">
        <f>I18+I20</f>
        <v>3412.948</v>
      </c>
    </row>
    <row r="18" spans="1:9" ht="36" customHeight="1">
      <c r="A18" s="127">
        <v>9</v>
      </c>
      <c r="B18" s="131" t="s">
        <v>254</v>
      </c>
      <c r="C18" s="150" t="s">
        <v>173</v>
      </c>
      <c r="D18" s="129" t="s">
        <v>153</v>
      </c>
      <c r="E18" s="129" t="s">
        <v>178</v>
      </c>
      <c r="F18" s="129" t="s">
        <v>97</v>
      </c>
      <c r="G18" s="155">
        <v>2834.921</v>
      </c>
      <c r="H18" s="155">
        <v>2973.158</v>
      </c>
      <c r="I18" s="155">
        <v>2973.158</v>
      </c>
    </row>
    <row r="19" spans="1:9" ht="27" customHeight="1">
      <c r="A19" s="127">
        <v>10</v>
      </c>
      <c r="B19" s="130" t="s">
        <v>79</v>
      </c>
      <c r="C19" s="130">
        <v>557</v>
      </c>
      <c r="D19" s="129" t="s">
        <v>153</v>
      </c>
      <c r="E19" s="129" t="s">
        <v>178</v>
      </c>
      <c r="F19" s="129" t="s">
        <v>51</v>
      </c>
      <c r="G19" s="155">
        <v>2834.921</v>
      </c>
      <c r="H19" s="155">
        <v>2973.158</v>
      </c>
      <c r="I19" s="155">
        <v>2973.158</v>
      </c>
    </row>
    <row r="20" spans="1:9" ht="27" customHeight="1">
      <c r="A20" s="127">
        <v>11</v>
      </c>
      <c r="B20" s="130" t="s">
        <v>80</v>
      </c>
      <c r="C20" s="130">
        <v>557</v>
      </c>
      <c r="D20" s="129" t="s">
        <v>153</v>
      </c>
      <c r="E20" s="129" t="s">
        <v>178</v>
      </c>
      <c r="F20" s="129" t="s">
        <v>256</v>
      </c>
      <c r="G20" s="155">
        <v>641.01</v>
      </c>
      <c r="H20" s="155">
        <v>439.79</v>
      </c>
      <c r="I20" s="155">
        <v>439.79</v>
      </c>
    </row>
    <row r="21" spans="1:9" ht="33" customHeight="1">
      <c r="A21" s="127">
        <v>12</v>
      </c>
      <c r="B21" s="130" t="s">
        <v>255</v>
      </c>
      <c r="C21" s="130">
        <v>557</v>
      </c>
      <c r="D21" s="129" t="s">
        <v>153</v>
      </c>
      <c r="E21" s="129" t="s">
        <v>178</v>
      </c>
      <c r="F21" s="129" t="s">
        <v>94</v>
      </c>
      <c r="G21" s="155">
        <v>641.01</v>
      </c>
      <c r="H21" s="155">
        <v>439.79</v>
      </c>
      <c r="I21" s="155">
        <v>439.79</v>
      </c>
    </row>
    <row r="22" spans="1:9" ht="18.75" customHeight="1">
      <c r="A22" s="127">
        <v>13</v>
      </c>
      <c r="B22" s="130" t="s">
        <v>162</v>
      </c>
      <c r="C22" s="130">
        <v>557</v>
      </c>
      <c r="D22" s="129" t="s">
        <v>153</v>
      </c>
      <c r="E22" s="129" t="s">
        <v>178</v>
      </c>
      <c r="F22" s="129" t="s">
        <v>257</v>
      </c>
      <c r="G22" s="155">
        <v>15.538</v>
      </c>
      <c r="H22" s="155"/>
      <c r="I22" s="155"/>
    </row>
    <row r="23" spans="1:9" ht="16.5" customHeight="1">
      <c r="A23" s="127">
        <v>14</v>
      </c>
      <c r="B23" s="130" t="s">
        <v>320</v>
      </c>
      <c r="C23" s="130">
        <v>557</v>
      </c>
      <c r="D23" s="129" t="s">
        <v>153</v>
      </c>
      <c r="E23" s="129" t="s">
        <v>178</v>
      </c>
      <c r="F23" s="129" t="s">
        <v>319</v>
      </c>
      <c r="G23" s="155">
        <v>15.538</v>
      </c>
      <c r="H23" s="155"/>
      <c r="I23" s="155"/>
    </row>
    <row r="24" spans="1:9" ht="33" customHeight="1">
      <c r="A24" s="127">
        <v>15</v>
      </c>
      <c r="B24" s="130" t="s">
        <v>252</v>
      </c>
      <c r="C24" s="130">
        <v>557</v>
      </c>
      <c r="D24" s="129" t="s">
        <v>153</v>
      </c>
      <c r="E24" s="129" t="s">
        <v>169</v>
      </c>
      <c r="F24" s="129"/>
      <c r="G24" s="155">
        <v>2.1</v>
      </c>
      <c r="H24" s="155">
        <v>2.1</v>
      </c>
      <c r="I24" s="155">
        <v>2.1</v>
      </c>
    </row>
    <row r="25" spans="1:9" ht="33" customHeight="1">
      <c r="A25" s="127">
        <v>16</v>
      </c>
      <c r="B25" s="130" t="s">
        <v>80</v>
      </c>
      <c r="C25" s="130">
        <v>557</v>
      </c>
      <c r="D25" s="129" t="s">
        <v>153</v>
      </c>
      <c r="E25" s="129" t="s">
        <v>169</v>
      </c>
      <c r="F25" s="129" t="s">
        <v>256</v>
      </c>
      <c r="G25" s="155">
        <v>2.1</v>
      </c>
      <c r="H25" s="155">
        <v>2.1</v>
      </c>
      <c r="I25" s="155">
        <v>2.1</v>
      </c>
    </row>
    <row r="26" spans="1:9" ht="36" customHeight="1">
      <c r="A26" s="127">
        <v>17</v>
      </c>
      <c r="B26" s="130" t="s">
        <v>255</v>
      </c>
      <c r="C26" s="130">
        <v>557</v>
      </c>
      <c r="D26" s="129" t="s">
        <v>153</v>
      </c>
      <c r="E26" s="129" t="s">
        <v>169</v>
      </c>
      <c r="F26" s="129" t="s">
        <v>94</v>
      </c>
      <c r="G26" s="155">
        <v>2.1</v>
      </c>
      <c r="H26" s="155">
        <v>2.1</v>
      </c>
      <c r="I26" s="155">
        <v>2.1</v>
      </c>
    </row>
    <row r="27" spans="1:9" ht="18" customHeight="1">
      <c r="A27" s="127">
        <v>18</v>
      </c>
      <c r="B27" s="130" t="s">
        <v>150</v>
      </c>
      <c r="C27" s="130">
        <v>557</v>
      </c>
      <c r="D27" s="129" t="s">
        <v>154</v>
      </c>
      <c r="E27" s="129"/>
      <c r="F27" s="129"/>
      <c r="G27" s="155">
        <v>50</v>
      </c>
      <c r="H27" s="155">
        <v>50</v>
      </c>
      <c r="I27" s="155">
        <v>50</v>
      </c>
    </row>
    <row r="28" spans="1:9" ht="14.25" customHeight="1">
      <c r="A28" s="127">
        <v>19</v>
      </c>
      <c r="B28" s="130" t="s">
        <v>298</v>
      </c>
      <c r="C28" s="130">
        <v>557</v>
      </c>
      <c r="D28" s="129" t="s">
        <v>154</v>
      </c>
      <c r="E28" s="129" t="s">
        <v>170</v>
      </c>
      <c r="F28" s="129"/>
      <c r="G28" s="155">
        <f aca="true" t="shared" si="0" ref="G28:I29">G29</f>
        <v>50</v>
      </c>
      <c r="H28" s="155">
        <f t="shared" si="0"/>
        <v>50</v>
      </c>
      <c r="I28" s="155">
        <f t="shared" si="0"/>
        <v>50</v>
      </c>
    </row>
    <row r="29" spans="1:9" ht="17.25" customHeight="1">
      <c r="A29" s="127">
        <v>20</v>
      </c>
      <c r="B29" s="130" t="s">
        <v>162</v>
      </c>
      <c r="C29" s="130">
        <v>557</v>
      </c>
      <c r="D29" s="129" t="s">
        <v>154</v>
      </c>
      <c r="E29" s="129" t="s">
        <v>170</v>
      </c>
      <c r="F29" s="129" t="s">
        <v>257</v>
      </c>
      <c r="G29" s="155">
        <f t="shared" si="0"/>
        <v>50</v>
      </c>
      <c r="H29" s="155">
        <f t="shared" si="0"/>
        <v>50</v>
      </c>
      <c r="I29" s="155">
        <f t="shared" si="0"/>
        <v>50</v>
      </c>
    </row>
    <row r="30" spans="1:9" ht="13.5" customHeight="1">
      <c r="A30" s="127">
        <v>21</v>
      </c>
      <c r="B30" s="130" t="s">
        <v>299</v>
      </c>
      <c r="C30" s="130">
        <v>557</v>
      </c>
      <c r="D30" s="129" t="s">
        <v>154</v>
      </c>
      <c r="E30" s="129" t="s">
        <v>170</v>
      </c>
      <c r="F30" s="129" t="s">
        <v>196</v>
      </c>
      <c r="G30" s="155">
        <v>50</v>
      </c>
      <c r="H30" s="155">
        <v>50</v>
      </c>
      <c r="I30" s="155">
        <v>50</v>
      </c>
    </row>
    <row r="31" spans="1:9" ht="16.5" customHeight="1">
      <c r="A31" s="127">
        <v>22</v>
      </c>
      <c r="B31" s="130" t="s">
        <v>176</v>
      </c>
      <c r="C31" s="130">
        <v>557</v>
      </c>
      <c r="D31" s="129" t="s">
        <v>177</v>
      </c>
      <c r="E31" s="129"/>
      <c r="F31" s="129"/>
      <c r="G31" s="155">
        <f>G33+G34+G36+G39+G41+G43+G45+G47</f>
        <v>1014.825</v>
      </c>
      <c r="H31" s="155">
        <f>H33+H34</f>
        <v>0</v>
      </c>
      <c r="I31" s="155">
        <f>I33+I34</f>
        <v>0</v>
      </c>
    </row>
    <row r="32" spans="1:9" ht="42.75" customHeight="1">
      <c r="A32" s="127">
        <v>23</v>
      </c>
      <c r="B32" s="131" t="s">
        <v>254</v>
      </c>
      <c r="C32" s="150" t="s">
        <v>173</v>
      </c>
      <c r="D32" s="129" t="s">
        <v>177</v>
      </c>
      <c r="E32" s="129" t="s">
        <v>197</v>
      </c>
      <c r="F32" s="129" t="s">
        <v>97</v>
      </c>
      <c r="G32" s="155">
        <v>738.215</v>
      </c>
      <c r="H32" s="155"/>
      <c r="I32" s="155"/>
    </row>
    <row r="33" spans="1:9" ht="23.25" customHeight="1">
      <c r="A33" s="127">
        <v>24</v>
      </c>
      <c r="B33" s="130" t="s">
        <v>182</v>
      </c>
      <c r="C33" s="130">
        <v>557</v>
      </c>
      <c r="D33" s="129" t="s">
        <v>177</v>
      </c>
      <c r="E33" s="129" t="s">
        <v>197</v>
      </c>
      <c r="F33" s="129" t="s">
        <v>46</v>
      </c>
      <c r="G33" s="155">
        <v>738.215</v>
      </c>
      <c r="H33" s="155"/>
      <c r="I33" s="155"/>
    </row>
    <row r="34" spans="1:9" ht="28.5" customHeight="1">
      <c r="A34" s="127">
        <v>25</v>
      </c>
      <c r="B34" s="130" t="s">
        <v>80</v>
      </c>
      <c r="C34" s="130">
        <v>557</v>
      </c>
      <c r="D34" s="129" t="s">
        <v>177</v>
      </c>
      <c r="E34" s="129" t="s">
        <v>197</v>
      </c>
      <c r="F34" s="129" t="s">
        <v>256</v>
      </c>
      <c r="G34" s="155">
        <v>47</v>
      </c>
      <c r="H34" s="155"/>
      <c r="I34" s="155"/>
    </row>
    <row r="35" spans="1:9" ht="28.5" customHeight="1">
      <c r="A35" s="127">
        <v>26</v>
      </c>
      <c r="B35" s="130" t="s">
        <v>255</v>
      </c>
      <c r="C35" s="130">
        <v>557</v>
      </c>
      <c r="D35" s="129" t="s">
        <v>177</v>
      </c>
      <c r="E35" s="129" t="s">
        <v>197</v>
      </c>
      <c r="F35" s="129" t="s">
        <v>94</v>
      </c>
      <c r="G35" s="155">
        <v>47</v>
      </c>
      <c r="H35" s="155"/>
      <c r="I35" s="155"/>
    </row>
    <row r="36" spans="1:9" ht="18" customHeight="1">
      <c r="A36" s="127">
        <v>27</v>
      </c>
      <c r="B36" s="130" t="s">
        <v>162</v>
      </c>
      <c r="C36" s="130">
        <v>557</v>
      </c>
      <c r="D36" s="129" t="s">
        <v>177</v>
      </c>
      <c r="E36" s="129" t="s">
        <v>197</v>
      </c>
      <c r="F36" s="129" t="s">
        <v>257</v>
      </c>
      <c r="G36" s="155">
        <v>0.13</v>
      </c>
      <c r="H36" s="155"/>
      <c r="I36" s="155"/>
    </row>
    <row r="37" spans="1:9" ht="18" customHeight="1">
      <c r="A37" s="127">
        <v>28</v>
      </c>
      <c r="B37" s="130" t="s">
        <v>320</v>
      </c>
      <c r="C37" s="130">
        <v>557</v>
      </c>
      <c r="D37" s="129" t="s">
        <v>177</v>
      </c>
      <c r="E37" s="129" t="s">
        <v>197</v>
      </c>
      <c r="F37" s="129" t="s">
        <v>319</v>
      </c>
      <c r="G37" s="155">
        <v>0.13</v>
      </c>
      <c r="H37" s="155"/>
      <c r="I37" s="155"/>
    </row>
    <row r="38" spans="1:9" ht="18" customHeight="1">
      <c r="A38" s="127">
        <v>29</v>
      </c>
      <c r="B38" s="130" t="s">
        <v>80</v>
      </c>
      <c r="C38" s="130">
        <v>557</v>
      </c>
      <c r="D38" s="129" t="s">
        <v>177</v>
      </c>
      <c r="E38" s="129" t="s">
        <v>342</v>
      </c>
      <c r="F38" s="129" t="s">
        <v>256</v>
      </c>
      <c r="G38" s="155">
        <v>94.72</v>
      </c>
      <c r="H38" s="155"/>
      <c r="I38" s="155"/>
    </row>
    <row r="39" spans="1:9" ht="27.75" customHeight="1">
      <c r="A39" s="127">
        <v>30</v>
      </c>
      <c r="B39" s="130" t="s">
        <v>255</v>
      </c>
      <c r="C39" s="130">
        <v>557</v>
      </c>
      <c r="D39" s="129" t="s">
        <v>177</v>
      </c>
      <c r="E39" s="129" t="s">
        <v>342</v>
      </c>
      <c r="F39" s="129" t="s">
        <v>94</v>
      </c>
      <c r="G39" s="155">
        <v>94.72</v>
      </c>
      <c r="H39" s="155"/>
      <c r="I39" s="155"/>
    </row>
    <row r="40" spans="1:9" ht="18" customHeight="1">
      <c r="A40" s="127">
        <v>31</v>
      </c>
      <c r="B40" s="130" t="s">
        <v>80</v>
      </c>
      <c r="C40" s="130">
        <v>557</v>
      </c>
      <c r="D40" s="129" t="s">
        <v>177</v>
      </c>
      <c r="E40" s="129" t="s">
        <v>343</v>
      </c>
      <c r="F40" s="129" t="s">
        <v>256</v>
      </c>
      <c r="G40" s="155">
        <v>0.1</v>
      </c>
      <c r="H40" s="155"/>
      <c r="I40" s="155"/>
    </row>
    <row r="41" spans="1:9" ht="31.5" customHeight="1">
      <c r="A41" s="127">
        <v>32</v>
      </c>
      <c r="B41" s="130" t="s">
        <v>255</v>
      </c>
      <c r="C41" s="130">
        <v>557</v>
      </c>
      <c r="D41" s="129" t="s">
        <v>177</v>
      </c>
      <c r="E41" s="129" t="s">
        <v>343</v>
      </c>
      <c r="F41" s="129" t="s">
        <v>94</v>
      </c>
      <c r="G41" s="155">
        <v>0.1</v>
      </c>
      <c r="H41" s="155"/>
      <c r="I41" s="155"/>
    </row>
    <row r="42" spans="1:9" ht="18" customHeight="1">
      <c r="A42" s="127">
        <v>33</v>
      </c>
      <c r="B42" s="130" t="s">
        <v>80</v>
      </c>
      <c r="C42" s="130">
        <v>557</v>
      </c>
      <c r="D42" s="129" t="s">
        <v>177</v>
      </c>
      <c r="E42" s="129" t="s">
        <v>345</v>
      </c>
      <c r="F42" s="129" t="s">
        <v>256</v>
      </c>
      <c r="G42" s="155">
        <v>109.74</v>
      </c>
      <c r="H42" s="155"/>
      <c r="I42" s="155"/>
    </row>
    <row r="43" spans="1:9" ht="28.5" customHeight="1">
      <c r="A43" s="127">
        <v>34</v>
      </c>
      <c r="B43" s="130" t="s">
        <v>255</v>
      </c>
      <c r="C43" s="130">
        <v>557</v>
      </c>
      <c r="D43" s="129" t="s">
        <v>177</v>
      </c>
      <c r="E43" s="129" t="s">
        <v>345</v>
      </c>
      <c r="F43" s="129" t="s">
        <v>94</v>
      </c>
      <c r="G43" s="155">
        <v>109.74</v>
      </c>
      <c r="H43" s="155"/>
      <c r="I43" s="155"/>
    </row>
    <row r="44" spans="1:9" ht="18" customHeight="1">
      <c r="A44" s="127">
        <v>35</v>
      </c>
      <c r="B44" s="130" t="s">
        <v>80</v>
      </c>
      <c r="C44" s="130">
        <v>557</v>
      </c>
      <c r="D44" s="129" t="s">
        <v>177</v>
      </c>
      <c r="E44" s="129" t="s">
        <v>344</v>
      </c>
      <c r="F44" s="129" t="s">
        <v>256</v>
      </c>
      <c r="G44" s="155">
        <v>0.126</v>
      </c>
      <c r="H44" s="155"/>
      <c r="I44" s="155"/>
    </row>
    <row r="45" spans="1:9" ht="29.25" customHeight="1">
      <c r="A45" s="127">
        <v>36</v>
      </c>
      <c r="B45" s="130" t="s">
        <v>255</v>
      </c>
      <c r="C45" s="130">
        <v>557</v>
      </c>
      <c r="D45" s="129" t="s">
        <v>177</v>
      </c>
      <c r="E45" s="129" t="s">
        <v>344</v>
      </c>
      <c r="F45" s="129" t="s">
        <v>94</v>
      </c>
      <c r="G45" s="155">
        <v>0.126</v>
      </c>
      <c r="H45" s="155"/>
      <c r="I45" s="155"/>
    </row>
    <row r="46" spans="1:9" ht="21.75" customHeight="1">
      <c r="A46" s="127">
        <v>37</v>
      </c>
      <c r="B46" s="130" t="s">
        <v>80</v>
      </c>
      <c r="C46" s="130">
        <v>557</v>
      </c>
      <c r="D46" s="129" t="s">
        <v>177</v>
      </c>
      <c r="E46" s="129" t="s">
        <v>346</v>
      </c>
      <c r="F46" s="129" t="s">
        <v>256</v>
      </c>
      <c r="G46" s="155">
        <v>24.794</v>
      </c>
      <c r="H46" s="155"/>
      <c r="I46" s="155"/>
    </row>
    <row r="47" spans="1:9" ht="29.25" customHeight="1">
      <c r="A47" s="127">
        <v>38</v>
      </c>
      <c r="B47" s="130" t="s">
        <v>255</v>
      </c>
      <c r="C47" s="130">
        <v>557</v>
      </c>
      <c r="D47" s="129" t="s">
        <v>177</v>
      </c>
      <c r="E47" s="129" t="s">
        <v>346</v>
      </c>
      <c r="F47" s="129" t="s">
        <v>94</v>
      </c>
      <c r="G47" s="155">
        <v>24.794</v>
      </c>
      <c r="H47" s="155"/>
      <c r="I47" s="155"/>
    </row>
    <row r="48" spans="1:9" ht="19.5" customHeight="1">
      <c r="A48" s="127">
        <v>39</v>
      </c>
      <c r="B48" s="130" t="s">
        <v>198</v>
      </c>
      <c r="C48" s="130">
        <v>557</v>
      </c>
      <c r="D48" s="129" t="s">
        <v>155</v>
      </c>
      <c r="E48" s="129"/>
      <c r="F48" s="129"/>
      <c r="G48" s="155">
        <f aca="true" t="shared" si="1" ref="G48:I49">G49</f>
        <v>77.14</v>
      </c>
      <c r="H48" s="155">
        <f t="shared" si="1"/>
        <v>0</v>
      </c>
      <c r="I48" s="155">
        <f t="shared" si="1"/>
        <v>0</v>
      </c>
    </row>
    <row r="49" spans="1:9" ht="15.75" customHeight="1">
      <c r="A49" s="127">
        <v>40</v>
      </c>
      <c r="B49" s="130" t="s">
        <v>199</v>
      </c>
      <c r="C49" s="130">
        <v>557</v>
      </c>
      <c r="D49" s="129" t="s">
        <v>156</v>
      </c>
      <c r="E49" s="129"/>
      <c r="F49" s="129"/>
      <c r="G49" s="155">
        <f t="shared" si="1"/>
        <v>77.14</v>
      </c>
      <c r="H49" s="155">
        <f t="shared" si="1"/>
        <v>0</v>
      </c>
      <c r="I49" s="155">
        <f t="shared" si="1"/>
        <v>0</v>
      </c>
    </row>
    <row r="50" spans="1:9" ht="35.25" customHeight="1">
      <c r="A50" s="127">
        <v>41</v>
      </c>
      <c r="B50" s="130" t="s">
        <v>200</v>
      </c>
      <c r="C50" s="130">
        <v>557</v>
      </c>
      <c r="D50" s="129" t="s">
        <v>156</v>
      </c>
      <c r="E50" s="129" t="s">
        <v>201</v>
      </c>
      <c r="F50" s="129"/>
      <c r="G50" s="155">
        <f>G52+G53</f>
        <v>77.14</v>
      </c>
      <c r="H50" s="155"/>
      <c r="I50" s="155">
        <f>I52</f>
        <v>0</v>
      </c>
    </row>
    <row r="51" spans="1:9" ht="44.25" customHeight="1">
      <c r="A51" s="127">
        <v>42</v>
      </c>
      <c r="B51" s="131" t="s">
        <v>254</v>
      </c>
      <c r="C51" s="150" t="s">
        <v>173</v>
      </c>
      <c r="D51" s="129" t="s">
        <v>156</v>
      </c>
      <c r="E51" s="129" t="s">
        <v>201</v>
      </c>
      <c r="F51" s="129" t="s">
        <v>97</v>
      </c>
      <c r="G51" s="155">
        <v>75.94</v>
      </c>
      <c r="H51" s="155"/>
      <c r="I51" s="155"/>
    </row>
    <row r="52" spans="1:9" ht="24.75" customHeight="1">
      <c r="A52" s="127">
        <v>43</v>
      </c>
      <c r="B52" s="130" t="s">
        <v>79</v>
      </c>
      <c r="C52" s="130">
        <v>557</v>
      </c>
      <c r="D52" s="129" t="s">
        <v>156</v>
      </c>
      <c r="E52" s="129" t="s">
        <v>201</v>
      </c>
      <c r="F52" s="129" t="s">
        <v>51</v>
      </c>
      <c r="G52" s="155">
        <v>75.94</v>
      </c>
      <c r="H52" s="155"/>
      <c r="I52" s="155"/>
    </row>
    <row r="53" spans="1:9" ht="24.75" customHeight="1">
      <c r="A53" s="127">
        <v>44</v>
      </c>
      <c r="B53" s="130" t="s">
        <v>80</v>
      </c>
      <c r="C53" s="130">
        <v>557</v>
      </c>
      <c r="D53" s="129" t="s">
        <v>156</v>
      </c>
      <c r="E53" s="129" t="s">
        <v>201</v>
      </c>
      <c r="F53" s="129" t="s">
        <v>256</v>
      </c>
      <c r="G53" s="155">
        <v>1.2</v>
      </c>
      <c r="H53" s="155"/>
      <c r="I53" s="155"/>
    </row>
    <row r="54" spans="1:9" ht="24.75" customHeight="1">
      <c r="A54" s="127">
        <v>45</v>
      </c>
      <c r="B54" s="130" t="s">
        <v>255</v>
      </c>
      <c r="C54" s="130">
        <v>557</v>
      </c>
      <c r="D54" s="129" t="s">
        <v>156</v>
      </c>
      <c r="E54" s="129" t="s">
        <v>201</v>
      </c>
      <c r="F54" s="129" t="s">
        <v>94</v>
      </c>
      <c r="G54" s="155">
        <v>1.2</v>
      </c>
      <c r="H54" s="155"/>
      <c r="I54" s="155"/>
    </row>
    <row r="55" spans="1:9" ht="24.75" customHeight="1">
      <c r="A55" s="127">
        <v>46</v>
      </c>
      <c r="B55" s="130" t="s">
        <v>331</v>
      </c>
      <c r="C55" s="130">
        <v>557</v>
      </c>
      <c r="D55" s="129" t="s">
        <v>315</v>
      </c>
      <c r="E55" s="129"/>
      <c r="F55" s="129"/>
      <c r="G55" s="155">
        <f>G56</f>
        <v>15.111</v>
      </c>
      <c r="H55" s="155"/>
      <c r="I55" s="155"/>
    </row>
    <row r="56" spans="1:9" ht="24.75" customHeight="1">
      <c r="A56" s="127">
        <v>47</v>
      </c>
      <c r="B56" s="130" t="s">
        <v>312</v>
      </c>
      <c r="C56" s="130">
        <v>557</v>
      </c>
      <c r="D56" s="129" t="s">
        <v>316</v>
      </c>
      <c r="E56" s="129"/>
      <c r="F56" s="129"/>
      <c r="G56" s="155">
        <f>G57+G60</f>
        <v>15.111</v>
      </c>
      <c r="H56" s="155"/>
      <c r="I56" s="155"/>
    </row>
    <row r="57" spans="1:9" ht="70.5" customHeight="1">
      <c r="A57" s="127">
        <v>48</v>
      </c>
      <c r="B57" s="169" t="s">
        <v>313</v>
      </c>
      <c r="C57" s="130">
        <v>557</v>
      </c>
      <c r="D57" s="129" t="s">
        <v>316</v>
      </c>
      <c r="E57" s="129" t="s">
        <v>317</v>
      </c>
      <c r="F57" s="129"/>
      <c r="G57" s="155">
        <v>14.337</v>
      </c>
      <c r="H57" s="155"/>
      <c r="I57" s="155"/>
    </row>
    <row r="58" spans="1:9" ht="24.75" customHeight="1">
      <c r="A58" s="127">
        <v>49</v>
      </c>
      <c r="B58" s="130" t="s">
        <v>80</v>
      </c>
      <c r="C58" s="130">
        <v>557</v>
      </c>
      <c r="D58" s="129" t="s">
        <v>316</v>
      </c>
      <c r="E58" s="129" t="s">
        <v>317</v>
      </c>
      <c r="F58" s="129" t="s">
        <v>256</v>
      </c>
      <c r="G58" s="155">
        <v>14.337</v>
      </c>
      <c r="H58" s="155"/>
      <c r="I58" s="155"/>
    </row>
    <row r="59" spans="1:9" ht="24.75" customHeight="1">
      <c r="A59" s="127">
        <v>50</v>
      </c>
      <c r="B59" s="130" t="s">
        <v>255</v>
      </c>
      <c r="C59" s="130">
        <v>557</v>
      </c>
      <c r="D59" s="129" t="s">
        <v>316</v>
      </c>
      <c r="E59" s="129" t="s">
        <v>317</v>
      </c>
      <c r="F59" s="129" t="s">
        <v>94</v>
      </c>
      <c r="G59" s="155">
        <v>14.337</v>
      </c>
      <c r="H59" s="155"/>
      <c r="I59" s="155"/>
    </row>
    <row r="60" spans="1:9" ht="73.5" customHeight="1">
      <c r="A60" s="127">
        <v>51</v>
      </c>
      <c r="B60" s="169" t="s">
        <v>314</v>
      </c>
      <c r="C60" s="130">
        <v>557</v>
      </c>
      <c r="D60" s="129" t="s">
        <v>316</v>
      </c>
      <c r="E60" s="129" t="s">
        <v>318</v>
      </c>
      <c r="F60" s="129"/>
      <c r="G60" s="155">
        <v>0.774</v>
      </c>
      <c r="H60" s="155"/>
      <c r="I60" s="155"/>
    </row>
    <row r="61" spans="1:9" ht="21" customHeight="1">
      <c r="A61" s="127">
        <v>52</v>
      </c>
      <c r="B61" s="130" t="s">
        <v>80</v>
      </c>
      <c r="C61" s="130">
        <v>557</v>
      </c>
      <c r="D61" s="129" t="s">
        <v>316</v>
      </c>
      <c r="E61" s="129" t="s">
        <v>318</v>
      </c>
      <c r="F61" s="129"/>
      <c r="G61" s="155">
        <v>0.774</v>
      </c>
      <c r="H61" s="155"/>
      <c r="I61" s="155"/>
    </row>
    <row r="62" spans="1:9" ht="24.75" customHeight="1">
      <c r="A62" s="127">
        <v>53</v>
      </c>
      <c r="B62" s="130" t="s">
        <v>255</v>
      </c>
      <c r="C62" s="130">
        <v>557</v>
      </c>
      <c r="D62" s="129" t="s">
        <v>316</v>
      </c>
      <c r="E62" s="129" t="s">
        <v>318</v>
      </c>
      <c r="F62" s="129"/>
      <c r="G62" s="155">
        <v>0.774</v>
      </c>
      <c r="H62" s="155"/>
      <c r="I62" s="155"/>
    </row>
    <row r="63" spans="1:9" ht="12" customHeight="1">
      <c r="A63" s="127">
        <v>54</v>
      </c>
      <c r="B63" s="130" t="s">
        <v>148</v>
      </c>
      <c r="C63" s="130">
        <v>557</v>
      </c>
      <c r="D63" s="129" t="s">
        <v>157</v>
      </c>
      <c r="E63" s="129"/>
      <c r="F63" s="129"/>
      <c r="G63" s="155">
        <f>G68+G64</f>
        <v>382.41999999999996</v>
      </c>
      <c r="H63" s="155">
        <f>H68</f>
        <v>208</v>
      </c>
      <c r="I63" s="155">
        <f>I68</f>
        <v>208</v>
      </c>
    </row>
    <row r="64" spans="1:9" ht="12" customHeight="1">
      <c r="A64" s="127">
        <v>55</v>
      </c>
      <c r="B64" s="130" t="s">
        <v>321</v>
      </c>
      <c r="C64" s="130">
        <v>557</v>
      </c>
      <c r="D64" s="129" t="s">
        <v>324</v>
      </c>
      <c r="E64" s="129"/>
      <c r="F64" s="129"/>
      <c r="G64" s="155">
        <v>40</v>
      </c>
      <c r="H64" s="155"/>
      <c r="I64" s="155"/>
    </row>
    <row r="65" spans="1:9" ht="37.5" customHeight="1">
      <c r="A65" s="127">
        <v>56</v>
      </c>
      <c r="B65" s="130" t="s">
        <v>322</v>
      </c>
      <c r="C65" s="130">
        <v>557</v>
      </c>
      <c r="D65" s="129" t="s">
        <v>324</v>
      </c>
      <c r="E65" s="129" t="s">
        <v>323</v>
      </c>
      <c r="F65" s="129"/>
      <c r="G65" s="155">
        <v>40</v>
      </c>
      <c r="H65" s="155"/>
      <c r="I65" s="155"/>
    </row>
    <row r="66" spans="1:9" ht="43.5" customHeight="1">
      <c r="A66" s="127">
        <v>57</v>
      </c>
      <c r="B66" s="131" t="s">
        <v>254</v>
      </c>
      <c r="C66" s="130">
        <v>557</v>
      </c>
      <c r="D66" s="129" t="s">
        <v>324</v>
      </c>
      <c r="E66" s="129" t="s">
        <v>323</v>
      </c>
      <c r="F66" s="129" t="s">
        <v>97</v>
      </c>
      <c r="G66" s="155">
        <v>40</v>
      </c>
      <c r="H66" s="155"/>
      <c r="I66" s="155"/>
    </row>
    <row r="67" spans="1:9" ht="12" customHeight="1">
      <c r="A67" s="127">
        <v>58</v>
      </c>
      <c r="B67" s="130" t="s">
        <v>79</v>
      </c>
      <c r="C67" s="130">
        <v>557</v>
      </c>
      <c r="D67" s="129" t="s">
        <v>324</v>
      </c>
      <c r="E67" s="129" t="s">
        <v>323</v>
      </c>
      <c r="F67" s="129" t="s">
        <v>51</v>
      </c>
      <c r="G67" s="155">
        <v>40</v>
      </c>
      <c r="H67" s="155"/>
      <c r="I67" s="155"/>
    </row>
    <row r="68" spans="1:9" ht="15" customHeight="1">
      <c r="A68" s="127">
        <v>59</v>
      </c>
      <c r="B68" s="130" t="s">
        <v>149</v>
      </c>
      <c r="C68" s="130">
        <v>557</v>
      </c>
      <c r="D68" s="129" t="s">
        <v>158</v>
      </c>
      <c r="E68" s="129"/>
      <c r="F68" s="129"/>
      <c r="G68" s="155">
        <f>G75+G69+G72</f>
        <v>342.41999999999996</v>
      </c>
      <c r="H68" s="155">
        <f>H75</f>
        <v>208</v>
      </c>
      <c r="I68" s="155">
        <f>I75</f>
        <v>208</v>
      </c>
    </row>
    <row r="69" spans="1:9" ht="54.75" customHeight="1">
      <c r="A69" s="127">
        <v>60</v>
      </c>
      <c r="B69" s="130" t="s">
        <v>309</v>
      </c>
      <c r="C69" s="130">
        <v>557</v>
      </c>
      <c r="D69" s="129" t="s">
        <v>158</v>
      </c>
      <c r="E69" s="129" t="s">
        <v>325</v>
      </c>
      <c r="F69" s="129"/>
      <c r="G69" s="155">
        <v>200</v>
      </c>
      <c r="H69" s="155"/>
      <c r="I69" s="155"/>
    </row>
    <row r="70" spans="1:9" ht="15" customHeight="1">
      <c r="A70" s="127">
        <v>61</v>
      </c>
      <c r="B70" s="130" t="s">
        <v>80</v>
      </c>
      <c r="C70" s="130">
        <v>557</v>
      </c>
      <c r="D70" s="129" t="s">
        <v>158</v>
      </c>
      <c r="E70" s="129" t="s">
        <v>325</v>
      </c>
      <c r="F70" s="129" t="s">
        <v>256</v>
      </c>
      <c r="G70" s="155">
        <v>200</v>
      </c>
      <c r="H70" s="155"/>
      <c r="I70" s="155"/>
    </row>
    <row r="71" spans="1:9" ht="29.25" customHeight="1">
      <c r="A71" s="127">
        <v>62</v>
      </c>
      <c r="B71" s="130" t="s">
        <v>203</v>
      </c>
      <c r="C71" s="130">
        <v>557</v>
      </c>
      <c r="D71" s="129" t="s">
        <v>158</v>
      </c>
      <c r="E71" s="129" t="s">
        <v>325</v>
      </c>
      <c r="F71" s="129" t="s">
        <v>94</v>
      </c>
      <c r="G71" s="155">
        <v>200</v>
      </c>
      <c r="H71" s="155"/>
      <c r="I71" s="155"/>
    </row>
    <row r="72" spans="1:9" ht="51.75" customHeight="1">
      <c r="A72" s="127">
        <v>63</v>
      </c>
      <c r="B72" s="130" t="s">
        <v>327</v>
      </c>
      <c r="C72" s="130">
        <v>557</v>
      </c>
      <c r="D72" s="129" t="s">
        <v>158</v>
      </c>
      <c r="E72" s="129" t="s">
        <v>326</v>
      </c>
      <c r="F72" s="129"/>
      <c r="G72" s="155">
        <v>2</v>
      </c>
      <c r="H72" s="155"/>
      <c r="I72" s="155"/>
    </row>
    <row r="73" spans="1:9" ht="15" customHeight="1">
      <c r="A73" s="127">
        <v>64</v>
      </c>
      <c r="B73" s="130" t="s">
        <v>80</v>
      </c>
      <c r="C73" s="130">
        <v>557</v>
      </c>
      <c r="D73" s="129" t="s">
        <v>158</v>
      </c>
      <c r="E73" s="129" t="s">
        <v>326</v>
      </c>
      <c r="F73" s="129" t="s">
        <v>256</v>
      </c>
      <c r="G73" s="155">
        <v>2</v>
      </c>
      <c r="H73" s="155"/>
      <c r="I73" s="155"/>
    </row>
    <row r="74" spans="1:9" ht="27.75" customHeight="1">
      <c r="A74" s="127">
        <v>65</v>
      </c>
      <c r="B74" s="130" t="s">
        <v>203</v>
      </c>
      <c r="C74" s="130">
        <v>557</v>
      </c>
      <c r="D74" s="129" t="s">
        <v>158</v>
      </c>
      <c r="E74" s="129" t="s">
        <v>326</v>
      </c>
      <c r="F74" s="129" t="s">
        <v>94</v>
      </c>
      <c r="G74" s="155">
        <v>2</v>
      </c>
      <c r="H74" s="155"/>
      <c r="I74" s="155"/>
    </row>
    <row r="75" spans="1:9" ht="26.25" customHeight="1">
      <c r="A75" s="127">
        <v>66</v>
      </c>
      <c r="B75" s="130" t="s">
        <v>202</v>
      </c>
      <c r="C75" s="130">
        <v>557</v>
      </c>
      <c r="D75" s="129" t="s">
        <v>158</v>
      </c>
      <c r="E75" s="129" t="s">
        <v>264</v>
      </c>
      <c r="F75" s="129"/>
      <c r="G75" s="155">
        <f>G77</f>
        <v>140.42</v>
      </c>
      <c r="H75" s="155">
        <v>208</v>
      </c>
      <c r="I75" s="155">
        <v>208</v>
      </c>
    </row>
    <row r="76" spans="1:9" ht="26.25" customHeight="1">
      <c r="A76" s="127">
        <v>67</v>
      </c>
      <c r="B76" s="130" t="s">
        <v>80</v>
      </c>
      <c r="C76" s="130">
        <v>557</v>
      </c>
      <c r="D76" s="129" t="s">
        <v>158</v>
      </c>
      <c r="E76" s="129" t="s">
        <v>264</v>
      </c>
      <c r="F76" s="129" t="s">
        <v>256</v>
      </c>
      <c r="G76" s="155">
        <v>140.42</v>
      </c>
      <c r="H76" s="155">
        <v>208</v>
      </c>
      <c r="I76" s="155">
        <v>208</v>
      </c>
    </row>
    <row r="77" spans="1:9" ht="29.25" customHeight="1">
      <c r="A77" s="127">
        <v>68</v>
      </c>
      <c r="B77" s="130" t="s">
        <v>203</v>
      </c>
      <c r="C77" s="130">
        <v>557</v>
      </c>
      <c r="D77" s="129" t="s">
        <v>158</v>
      </c>
      <c r="E77" s="129" t="s">
        <v>264</v>
      </c>
      <c r="F77" s="129" t="s">
        <v>94</v>
      </c>
      <c r="G77" s="155">
        <v>140.42</v>
      </c>
      <c r="H77" s="155">
        <v>208</v>
      </c>
      <c r="I77" s="155">
        <v>208</v>
      </c>
    </row>
    <row r="78" spans="1:9" ht="13.5" customHeight="1">
      <c r="A78" s="127">
        <v>69</v>
      </c>
      <c r="B78" s="130" t="s">
        <v>204</v>
      </c>
      <c r="C78" s="130">
        <v>557</v>
      </c>
      <c r="D78" s="129" t="s">
        <v>205</v>
      </c>
      <c r="E78" s="129"/>
      <c r="F78" s="129"/>
      <c r="G78" s="155">
        <v>1796.031</v>
      </c>
      <c r="H78" s="155">
        <v>500</v>
      </c>
      <c r="I78" s="155">
        <v>500</v>
      </c>
    </row>
    <row r="79" spans="1:9" ht="22.5" customHeight="1">
      <c r="A79" s="127">
        <v>70</v>
      </c>
      <c r="B79" s="130" t="s">
        <v>75</v>
      </c>
      <c r="C79" s="130">
        <v>557</v>
      </c>
      <c r="D79" s="129" t="s">
        <v>159</v>
      </c>
      <c r="E79" s="129"/>
      <c r="F79" s="129"/>
      <c r="G79" s="155">
        <f>G80+G83</f>
        <v>1796.031</v>
      </c>
      <c r="H79" s="155">
        <v>500</v>
      </c>
      <c r="I79" s="155">
        <v>500</v>
      </c>
    </row>
    <row r="80" spans="1:9" ht="15.75" customHeight="1">
      <c r="A80" s="127">
        <v>71</v>
      </c>
      <c r="B80" s="130" t="s">
        <v>98</v>
      </c>
      <c r="C80" s="130">
        <v>557</v>
      </c>
      <c r="D80" s="129" t="s">
        <v>159</v>
      </c>
      <c r="E80" s="129" t="s">
        <v>186</v>
      </c>
      <c r="F80" s="129"/>
      <c r="G80" s="155">
        <v>407.294</v>
      </c>
      <c r="H80" s="155">
        <v>500</v>
      </c>
      <c r="I80" s="155">
        <v>500</v>
      </c>
    </row>
    <row r="81" spans="1:9" ht="15.75" customHeight="1">
      <c r="A81" s="127">
        <v>72</v>
      </c>
      <c r="B81" s="130" t="s">
        <v>80</v>
      </c>
      <c r="C81" s="130">
        <v>557</v>
      </c>
      <c r="D81" s="129" t="s">
        <v>159</v>
      </c>
      <c r="E81" s="129" t="s">
        <v>186</v>
      </c>
      <c r="F81" s="129" t="s">
        <v>256</v>
      </c>
      <c r="G81" s="155">
        <v>407.294</v>
      </c>
      <c r="H81" s="155">
        <v>500</v>
      </c>
      <c r="I81" s="155">
        <v>500</v>
      </c>
    </row>
    <row r="82" spans="1:9" ht="27" customHeight="1">
      <c r="A82" s="127">
        <v>73</v>
      </c>
      <c r="B82" s="130" t="s">
        <v>203</v>
      </c>
      <c r="C82" s="130">
        <v>557</v>
      </c>
      <c r="D82" s="129" t="s">
        <v>159</v>
      </c>
      <c r="E82" s="129" t="s">
        <v>186</v>
      </c>
      <c r="F82" s="129" t="s">
        <v>94</v>
      </c>
      <c r="G82" s="155">
        <v>407.294</v>
      </c>
      <c r="H82" s="155">
        <v>500</v>
      </c>
      <c r="I82" s="155">
        <v>500</v>
      </c>
    </row>
    <row r="83" spans="1:9" ht="18.75" customHeight="1">
      <c r="A83" s="127">
        <v>74</v>
      </c>
      <c r="B83" s="130" t="s">
        <v>328</v>
      </c>
      <c r="C83" s="130">
        <v>557</v>
      </c>
      <c r="D83" s="129" t="s">
        <v>159</v>
      </c>
      <c r="E83" s="129"/>
      <c r="F83" s="129"/>
      <c r="G83" s="155">
        <v>1388.737</v>
      </c>
      <c r="H83" s="155"/>
      <c r="I83" s="155"/>
    </row>
    <row r="84" spans="1:9" ht="18" customHeight="1">
      <c r="A84" s="127">
        <v>75</v>
      </c>
      <c r="B84" s="130" t="s">
        <v>80</v>
      </c>
      <c r="C84" s="130">
        <v>557</v>
      </c>
      <c r="D84" s="129" t="s">
        <v>159</v>
      </c>
      <c r="E84" s="129" t="s">
        <v>347</v>
      </c>
      <c r="F84" s="129" t="s">
        <v>256</v>
      </c>
      <c r="G84" s="155">
        <v>1348.35</v>
      </c>
      <c r="H84" s="155"/>
      <c r="I84" s="155"/>
    </row>
    <row r="85" spans="1:9" ht="27" customHeight="1">
      <c r="A85" s="127">
        <v>76</v>
      </c>
      <c r="B85" s="130" t="s">
        <v>203</v>
      </c>
      <c r="C85" s="130">
        <v>557</v>
      </c>
      <c r="D85" s="129" t="s">
        <v>159</v>
      </c>
      <c r="E85" s="129" t="s">
        <v>347</v>
      </c>
      <c r="F85" s="129" t="s">
        <v>94</v>
      </c>
      <c r="G85" s="155">
        <v>1348.35</v>
      </c>
      <c r="H85" s="155"/>
      <c r="I85" s="155"/>
    </row>
    <row r="86" spans="1:9" ht="17.25" customHeight="1">
      <c r="A86" s="127">
        <v>77</v>
      </c>
      <c r="B86" s="130" t="s">
        <v>80</v>
      </c>
      <c r="C86" s="130">
        <v>557</v>
      </c>
      <c r="D86" s="129" t="s">
        <v>159</v>
      </c>
      <c r="E86" s="129" t="s">
        <v>348</v>
      </c>
      <c r="F86" s="129" t="s">
        <v>256</v>
      </c>
      <c r="G86" s="155">
        <v>1.404</v>
      </c>
      <c r="H86" s="155"/>
      <c r="I86" s="155"/>
    </row>
    <row r="87" spans="1:9" ht="27" customHeight="1">
      <c r="A87" s="127">
        <v>78</v>
      </c>
      <c r="B87" s="130" t="s">
        <v>203</v>
      </c>
      <c r="C87" s="130">
        <v>557</v>
      </c>
      <c r="D87" s="129" t="s">
        <v>159</v>
      </c>
      <c r="E87" s="129" t="s">
        <v>348</v>
      </c>
      <c r="F87" s="129" t="s">
        <v>94</v>
      </c>
      <c r="G87" s="155">
        <v>1.404</v>
      </c>
      <c r="H87" s="155"/>
      <c r="I87" s="155"/>
    </row>
    <row r="88" spans="1:9" ht="21" customHeight="1">
      <c r="A88" s="127">
        <v>79</v>
      </c>
      <c r="B88" s="130" t="s">
        <v>80</v>
      </c>
      <c r="C88" s="130">
        <v>557</v>
      </c>
      <c r="D88" s="129" t="s">
        <v>159</v>
      </c>
      <c r="E88" s="129" t="s">
        <v>329</v>
      </c>
      <c r="F88" s="129" t="s">
        <v>256</v>
      </c>
      <c r="G88" s="155">
        <v>38.983</v>
      </c>
      <c r="H88" s="155"/>
      <c r="I88" s="155"/>
    </row>
    <row r="89" spans="1:9" ht="27" customHeight="1">
      <c r="A89" s="127">
        <v>80</v>
      </c>
      <c r="B89" s="130" t="s">
        <v>203</v>
      </c>
      <c r="C89" s="130">
        <v>557</v>
      </c>
      <c r="D89" s="129" t="s">
        <v>159</v>
      </c>
      <c r="E89" s="129" t="s">
        <v>329</v>
      </c>
      <c r="F89" s="129" t="s">
        <v>94</v>
      </c>
      <c r="G89" s="155">
        <v>38.983</v>
      </c>
      <c r="H89" s="155"/>
      <c r="I89" s="155"/>
    </row>
    <row r="90" spans="1:9" ht="15" customHeight="1">
      <c r="A90" s="127">
        <v>81</v>
      </c>
      <c r="B90" s="130" t="s">
        <v>206</v>
      </c>
      <c r="C90" s="130">
        <v>557</v>
      </c>
      <c r="D90" s="129" t="s">
        <v>160</v>
      </c>
      <c r="E90" s="129"/>
      <c r="F90" s="129"/>
      <c r="G90" s="155">
        <f>G91+G105</f>
        <v>4141.929</v>
      </c>
      <c r="H90" s="155">
        <f>H91</f>
        <v>2514.193</v>
      </c>
      <c r="I90" s="155">
        <f>I91</f>
        <v>2347.0209999999997</v>
      </c>
    </row>
    <row r="91" spans="1:9" ht="36.75" customHeight="1">
      <c r="A91" s="127">
        <v>82</v>
      </c>
      <c r="B91" s="130" t="s">
        <v>262</v>
      </c>
      <c r="C91" s="130">
        <v>557</v>
      </c>
      <c r="D91" s="129" t="s">
        <v>161</v>
      </c>
      <c r="E91" s="129"/>
      <c r="F91" s="129"/>
      <c r="G91" s="155">
        <v>3821.622</v>
      </c>
      <c r="H91" s="155">
        <f>H93+H95</f>
        <v>2514.193</v>
      </c>
      <c r="I91" s="155">
        <f>I93+I95</f>
        <v>2347.0209999999997</v>
      </c>
    </row>
    <row r="92" spans="1:9" ht="48" customHeight="1">
      <c r="A92" s="127">
        <v>83</v>
      </c>
      <c r="B92" s="131" t="s">
        <v>254</v>
      </c>
      <c r="C92" s="150" t="s">
        <v>173</v>
      </c>
      <c r="D92" s="129" t="s">
        <v>161</v>
      </c>
      <c r="E92" s="129" t="s">
        <v>188</v>
      </c>
      <c r="F92" s="129" t="s">
        <v>97</v>
      </c>
      <c r="G92" s="155">
        <v>3194.311</v>
      </c>
      <c r="H92" s="155">
        <v>2114.193</v>
      </c>
      <c r="I92" s="155">
        <v>1947.021</v>
      </c>
    </row>
    <row r="93" spans="1:9" ht="25.5" customHeight="1">
      <c r="A93" s="127">
        <v>84</v>
      </c>
      <c r="B93" s="130" t="s">
        <v>182</v>
      </c>
      <c r="C93" s="130">
        <v>557</v>
      </c>
      <c r="D93" s="129" t="s">
        <v>161</v>
      </c>
      <c r="E93" s="129" t="s">
        <v>188</v>
      </c>
      <c r="F93" s="129" t="s">
        <v>46</v>
      </c>
      <c r="G93" s="155">
        <v>3194.311</v>
      </c>
      <c r="H93" s="155">
        <v>2114.193</v>
      </c>
      <c r="I93" s="155">
        <v>1947.021</v>
      </c>
    </row>
    <row r="94" spans="1:9" ht="25.5" customHeight="1">
      <c r="A94" s="127">
        <v>85</v>
      </c>
      <c r="B94" s="130" t="s">
        <v>80</v>
      </c>
      <c r="C94" s="130">
        <v>557</v>
      </c>
      <c r="D94" s="129" t="s">
        <v>161</v>
      </c>
      <c r="E94" s="129" t="s">
        <v>188</v>
      </c>
      <c r="F94" s="129" t="s">
        <v>256</v>
      </c>
      <c r="G94" s="155">
        <v>514.811</v>
      </c>
      <c r="H94" s="155">
        <v>400</v>
      </c>
      <c r="I94" s="155">
        <v>400</v>
      </c>
    </row>
    <row r="95" spans="1:9" ht="29.25" customHeight="1">
      <c r="A95" s="127">
        <v>86</v>
      </c>
      <c r="B95" s="130" t="s">
        <v>203</v>
      </c>
      <c r="C95" s="130">
        <v>557</v>
      </c>
      <c r="D95" s="129" t="s">
        <v>161</v>
      </c>
      <c r="E95" s="129" t="s">
        <v>188</v>
      </c>
      <c r="F95" s="129" t="s">
        <v>94</v>
      </c>
      <c r="G95" s="155">
        <v>514.811</v>
      </c>
      <c r="H95" s="155">
        <v>400</v>
      </c>
      <c r="I95" s="155">
        <v>400</v>
      </c>
    </row>
    <row r="96" spans="1:9" ht="18" customHeight="1">
      <c r="A96" s="127">
        <v>87</v>
      </c>
      <c r="B96" s="130" t="s">
        <v>80</v>
      </c>
      <c r="C96" s="130">
        <v>557</v>
      </c>
      <c r="D96" s="129" t="s">
        <v>161</v>
      </c>
      <c r="E96" s="129" t="s">
        <v>349</v>
      </c>
      <c r="F96" s="129" t="s">
        <v>256</v>
      </c>
      <c r="G96" s="155">
        <v>1.8</v>
      </c>
      <c r="H96" s="155"/>
      <c r="I96" s="155"/>
    </row>
    <row r="97" spans="1:9" ht="29.25" customHeight="1">
      <c r="A97" s="127">
        <v>88</v>
      </c>
      <c r="B97" s="130" t="s">
        <v>203</v>
      </c>
      <c r="C97" s="130">
        <v>557</v>
      </c>
      <c r="D97" s="129" t="s">
        <v>161</v>
      </c>
      <c r="E97" s="129" t="s">
        <v>349</v>
      </c>
      <c r="F97" s="129" t="s">
        <v>94</v>
      </c>
      <c r="G97" s="155">
        <v>1.8</v>
      </c>
      <c r="H97" s="155"/>
      <c r="I97" s="155"/>
    </row>
    <row r="98" spans="1:9" ht="18.75" customHeight="1">
      <c r="A98" s="127">
        <v>89</v>
      </c>
      <c r="B98" s="130" t="s">
        <v>80</v>
      </c>
      <c r="C98" s="130">
        <v>557</v>
      </c>
      <c r="D98" s="129" t="s">
        <v>161</v>
      </c>
      <c r="E98" s="129" t="s">
        <v>350</v>
      </c>
      <c r="F98" s="129" t="s">
        <v>256</v>
      </c>
      <c r="G98" s="155">
        <v>110</v>
      </c>
      <c r="H98" s="155"/>
      <c r="I98" s="155"/>
    </row>
    <row r="99" spans="1:9" ht="29.25" customHeight="1">
      <c r="A99" s="127">
        <v>90</v>
      </c>
      <c r="B99" s="130" t="s">
        <v>203</v>
      </c>
      <c r="C99" s="130">
        <v>557</v>
      </c>
      <c r="D99" s="129" t="s">
        <v>161</v>
      </c>
      <c r="E99" s="129" t="s">
        <v>350</v>
      </c>
      <c r="F99" s="129" t="s">
        <v>94</v>
      </c>
      <c r="G99" s="155">
        <v>110</v>
      </c>
      <c r="H99" s="155"/>
      <c r="I99" s="155"/>
    </row>
    <row r="100" spans="1:9" ht="22.5" customHeight="1">
      <c r="A100" s="127">
        <v>91</v>
      </c>
      <c r="B100" s="130" t="s">
        <v>80</v>
      </c>
      <c r="C100" s="130">
        <v>557</v>
      </c>
      <c r="D100" s="129" t="s">
        <v>161</v>
      </c>
      <c r="E100" s="129" t="s">
        <v>351</v>
      </c>
      <c r="F100" s="129" t="s">
        <v>256</v>
      </c>
      <c r="G100" s="155">
        <v>0.2</v>
      </c>
      <c r="H100" s="155"/>
      <c r="I100" s="155"/>
    </row>
    <row r="101" spans="1:9" ht="29.25" customHeight="1">
      <c r="A101" s="127">
        <v>92</v>
      </c>
      <c r="B101" s="130" t="s">
        <v>203</v>
      </c>
      <c r="C101" s="130">
        <v>557</v>
      </c>
      <c r="D101" s="129" t="s">
        <v>161</v>
      </c>
      <c r="E101" s="129" t="s">
        <v>351</v>
      </c>
      <c r="F101" s="129" t="s">
        <v>94</v>
      </c>
      <c r="G101" s="155">
        <v>0.2</v>
      </c>
      <c r="H101" s="155"/>
      <c r="I101" s="155"/>
    </row>
    <row r="102" spans="1:9" ht="21" customHeight="1">
      <c r="A102" s="127">
        <v>93</v>
      </c>
      <c r="B102" s="130" t="s">
        <v>162</v>
      </c>
      <c r="C102" s="130">
        <v>557</v>
      </c>
      <c r="D102" s="129" t="s">
        <v>161</v>
      </c>
      <c r="E102" s="129" t="s">
        <v>188</v>
      </c>
      <c r="F102" s="129" t="s">
        <v>257</v>
      </c>
      <c r="G102" s="155">
        <v>0.5</v>
      </c>
      <c r="H102" s="155"/>
      <c r="I102" s="155"/>
    </row>
    <row r="103" spans="1:9" ht="18" customHeight="1">
      <c r="A103" s="127">
        <v>94</v>
      </c>
      <c r="B103" s="130" t="s">
        <v>320</v>
      </c>
      <c r="C103" s="130">
        <v>557</v>
      </c>
      <c r="D103" s="129" t="s">
        <v>161</v>
      </c>
      <c r="E103" s="129" t="s">
        <v>188</v>
      </c>
      <c r="F103" s="129" t="s">
        <v>319</v>
      </c>
      <c r="G103" s="155">
        <v>0.5</v>
      </c>
      <c r="H103" s="155"/>
      <c r="I103" s="155"/>
    </row>
    <row r="104" spans="1:9" ht="18.75" customHeight="1">
      <c r="A104" s="127">
        <v>95</v>
      </c>
      <c r="B104" s="134" t="s">
        <v>265</v>
      </c>
      <c r="C104" s="130">
        <v>557</v>
      </c>
      <c r="D104" s="129" t="s">
        <v>161</v>
      </c>
      <c r="E104" s="129" t="s">
        <v>266</v>
      </c>
      <c r="F104" s="129" t="s">
        <v>258</v>
      </c>
      <c r="G104" s="155">
        <v>320.307</v>
      </c>
      <c r="H104" s="155">
        <v>0</v>
      </c>
      <c r="I104" s="155">
        <v>0</v>
      </c>
    </row>
    <row r="105" spans="1:9" ht="21" customHeight="1">
      <c r="A105" s="127">
        <v>96</v>
      </c>
      <c r="B105" s="134" t="s">
        <v>63</v>
      </c>
      <c r="C105" s="130">
        <v>557</v>
      </c>
      <c r="D105" s="129" t="s">
        <v>161</v>
      </c>
      <c r="E105" s="129" t="s">
        <v>266</v>
      </c>
      <c r="F105" s="129" t="s">
        <v>207</v>
      </c>
      <c r="G105" s="155">
        <v>320.307</v>
      </c>
      <c r="H105" s="155">
        <v>0</v>
      </c>
      <c r="I105" s="155">
        <v>0</v>
      </c>
    </row>
    <row r="106" spans="1:9" ht="39.75" customHeight="1">
      <c r="A106" s="127">
        <v>97</v>
      </c>
      <c r="B106" s="134" t="s">
        <v>215</v>
      </c>
      <c r="C106" s="134">
        <v>557</v>
      </c>
      <c r="D106" s="129" t="s">
        <v>161</v>
      </c>
      <c r="E106" s="129" t="s">
        <v>216</v>
      </c>
      <c r="F106" s="129" t="s">
        <v>207</v>
      </c>
      <c r="G106" s="155">
        <v>320.307</v>
      </c>
      <c r="H106" s="155">
        <v>0</v>
      </c>
      <c r="I106" s="155">
        <v>0</v>
      </c>
    </row>
    <row r="107" spans="1:9" ht="15" customHeight="1">
      <c r="A107" s="127">
        <v>98</v>
      </c>
      <c r="B107" s="130" t="s">
        <v>88</v>
      </c>
      <c r="C107" s="130">
        <v>557</v>
      </c>
      <c r="D107" s="129"/>
      <c r="E107" s="129"/>
      <c r="F107" s="129"/>
      <c r="G107" s="155"/>
      <c r="H107" s="155">
        <v>227.961</v>
      </c>
      <c r="I107" s="155">
        <v>395.133</v>
      </c>
    </row>
    <row r="108" spans="1:9" ht="15" customHeight="1">
      <c r="A108" s="127">
        <v>99</v>
      </c>
      <c r="B108" s="135" t="s">
        <v>208</v>
      </c>
      <c r="C108" s="135"/>
      <c r="D108" s="129"/>
      <c r="E108" s="129"/>
      <c r="F108" s="129"/>
      <c r="G108" s="155">
        <f>G12+G17+G26+G28+G31+G48+G63+G78+G90+G55</f>
        <v>11628.377</v>
      </c>
      <c r="H108" s="155">
        <f>H12+H17+H26+H28+H31+H48+H63+H78+H90+H107</f>
        <v>7571.598</v>
      </c>
      <c r="I108" s="155">
        <f>I12+I17+I26+I28+I31+I48+I63+I78+I90+I107</f>
        <v>7571.597999999999</v>
      </c>
    </row>
  </sheetData>
  <sheetProtection/>
  <mergeCells count="3">
    <mergeCell ref="A6:I6"/>
    <mergeCell ref="B7:I7"/>
    <mergeCell ref="D3:I3"/>
  </mergeCells>
  <printOptions/>
  <pageMargins left="0.7086614173228347" right="0.7086614173228347" top="0.35433070866141736" bottom="0.35433070866141736" header="0.31496062992125984" footer="0.31496062992125984"/>
  <pageSetup horizontalDpi="360" verticalDpi="36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4"/>
  <sheetViews>
    <sheetView zoomScalePageLayoutView="0" workbookViewId="0" topLeftCell="A97">
      <selection activeCell="G6" sqref="G6"/>
    </sheetView>
  </sheetViews>
  <sheetFormatPr defaultColWidth="9.00390625" defaultRowHeight="12.75"/>
  <cols>
    <col min="1" max="1" width="6.625" style="1" customWidth="1"/>
    <col min="2" max="2" width="60.25390625" style="1" customWidth="1"/>
    <col min="3" max="3" width="13.75390625" style="1" customWidth="1"/>
    <col min="4" max="4" width="8.00390625" style="1" customWidth="1"/>
    <col min="5" max="5" width="7.25390625" style="1" customWidth="1"/>
    <col min="6" max="6" width="12.125" style="1" customWidth="1"/>
    <col min="7" max="7" width="10.875" style="1" customWidth="1"/>
    <col min="8" max="8" width="9.75390625" style="1" customWidth="1"/>
    <col min="9" max="9" width="12.00390625" style="1" customWidth="1"/>
    <col min="10" max="10" width="10.875" style="1" customWidth="1"/>
    <col min="11" max="11" width="10.375" style="1" customWidth="1"/>
    <col min="12" max="13" width="9.125" style="1" customWidth="1"/>
    <col min="14" max="14" width="43.125" style="1" customWidth="1"/>
    <col min="15" max="16384" width="9.125" style="1" customWidth="1"/>
  </cols>
  <sheetData>
    <row r="1" spans="1:8" s="32" customFormat="1" ht="15.75">
      <c r="A1" s="13"/>
      <c r="B1" s="13"/>
      <c r="C1" s="13"/>
      <c r="F1" s="197" t="s">
        <v>99</v>
      </c>
      <c r="G1" s="197"/>
      <c r="H1" s="197"/>
    </row>
    <row r="2" spans="1:9" s="32" customFormat="1" ht="15.75">
      <c r="A2" s="13"/>
      <c r="B2" s="13"/>
      <c r="C2" s="13"/>
      <c r="D2" s="183" t="s">
        <v>359</v>
      </c>
      <c r="E2" s="183"/>
      <c r="F2" s="183"/>
      <c r="G2" s="183"/>
      <c r="H2" s="183"/>
      <c r="I2" s="157"/>
    </row>
    <row r="3" spans="1:11" s="32" customFormat="1" ht="15.75">
      <c r="A3" s="13"/>
      <c r="B3" s="13"/>
      <c r="C3" s="13"/>
      <c r="D3" s="200"/>
      <c r="E3" s="200"/>
      <c r="F3" s="200"/>
      <c r="G3" s="200"/>
      <c r="H3" s="200"/>
      <c r="I3" s="13"/>
      <c r="J3" s="13"/>
      <c r="K3" s="13"/>
    </row>
    <row r="4" spans="1:11" ht="12.75" customHeight="1">
      <c r="A4" s="199"/>
      <c r="B4" s="198" t="s">
        <v>283</v>
      </c>
      <c r="C4" s="198"/>
      <c r="D4" s="198"/>
      <c r="E4" s="198"/>
      <c r="F4" s="198"/>
      <c r="G4" s="116"/>
      <c r="H4" s="116"/>
      <c r="I4" s="116"/>
      <c r="J4" s="116"/>
      <c r="K4" s="116"/>
    </row>
    <row r="5" spans="1:11" ht="36" customHeight="1">
      <c r="A5" s="199"/>
      <c r="B5" s="198"/>
      <c r="C5" s="198"/>
      <c r="D5" s="198"/>
      <c r="E5" s="198"/>
      <c r="F5" s="198"/>
      <c r="G5" s="115"/>
      <c r="H5" s="115"/>
      <c r="I5" s="115"/>
      <c r="J5" s="115"/>
      <c r="K5" s="115"/>
    </row>
    <row r="6" spans="1:11" ht="36" customHeight="1">
      <c r="A6" s="89"/>
      <c r="B6" s="91"/>
      <c r="C6" s="91"/>
      <c r="D6" s="91"/>
      <c r="E6" s="91"/>
      <c r="F6" s="91"/>
      <c r="G6" s="91"/>
      <c r="H6" s="167"/>
      <c r="I6" s="90"/>
      <c r="J6" s="90"/>
      <c r="K6" s="90"/>
    </row>
    <row r="7" spans="1:11" ht="51.75" customHeight="1">
      <c r="A7" s="94" t="s">
        <v>55</v>
      </c>
      <c r="B7" s="94" t="s">
        <v>68</v>
      </c>
      <c r="C7" s="95" t="s">
        <v>69</v>
      </c>
      <c r="D7" s="94" t="s">
        <v>70</v>
      </c>
      <c r="E7" s="95" t="s">
        <v>151</v>
      </c>
      <c r="F7" s="94" t="s">
        <v>276</v>
      </c>
      <c r="G7" s="94" t="s">
        <v>277</v>
      </c>
      <c r="H7" s="94" t="s">
        <v>278</v>
      </c>
      <c r="I7" s="112"/>
      <c r="J7" s="112"/>
      <c r="K7" s="112"/>
    </row>
    <row r="8" spans="1:12" ht="16.5" customHeight="1">
      <c r="A8" s="94"/>
      <c r="B8" s="94">
        <v>1</v>
      </c>
      <c r="C8" s="95"/>
      <c r="D8" s="94"/>
      <c r="E8" s="95"/>
      <c r="F8" s="94">
        <v>7</v>
      </c>
      <c r="G8" s="94">
        <v>8</v>
      </c>
      <c r="H8" s="94">
        <v>6</v>
      </c>
      <c r="I8" s="113"/>
      <c r="J8" s="113"/>
      <c r="K8" s="113"/>
      <c r="L8" s="33"/>
    </row>
    <row r="9" spans="1:28" ht="32.25" customHeight="1">
      <c r="A9" s="85">
        <v>1</v>
      </c>
      <c r="B9" s="147" t="s">
        <v>225</v>
      </c>
      <c r="C9" s="98" t="s">
        <v>190</v>
      </c>
      <c r="D9" s="99"/>
      <c r="E9" s="98" t="s">
        <v>152</v>
      </c>
      <c r="F9" s="158">
        <f>F10+F21+F50+F59+J9+F28</f>
        <v>7317.2080000000005</v>
      </c>
      <c r="G9" s="158">
        <f>G10+G21+G50+G59</f>
        <v>4777.344</v>
      </c>
      <c r="H9" s="158">
        <f>H10+H21+H50+H59</f>
        <v>4777.344</v>
      </c>
      <c r="I9" s="113"/>
      <c r="J9" s="113"/>
      <c r="K9" s="113"/>
      <c r="L9" s="33"/>
      <c r="U9" s="93"/>
      <c r="V9" s="104"/>
      <c r="W9" s="105"/>
      <c r="X9" s="106"/>
      <c r="Y9" s="105"/>
      <c r="Z9" s="107"/>
      <c r="AA9" s="107"/>
      <c r="AB9" s="107"/>
    </row>
    <row r="10" spans="1:28" ht="32.25" customHeight="1">
      <c r="A10" s="85">
        <v>2</v>
      </c>
      <c r="B10" s="147" t="s">
        <v>179</v>
      </c>
      <c r="C10" s="98" t="s">
        <v>167</v>
      </c>
      <c r="D10" s="99"/>
      <c r="E10" s="98"/>
      <c r="F10" s="158">
        <f>F11+F14</f>
        <v>4148.821</v>
      </c>
      <c r="G10" s="158">
        <f>G11+G14</f>
        <v>4069.344</v>
      </c>
      <c r="H10" s="158">
        <f>H11+H14</f>
        <v>4069.344</v>
      </c>
      <c r="I10" s="113"/>
      <c r="J10" s="113"/>
      <c r="K10" s="113"/>
      <c r="L10" s="33"/>
      <c r="U10" s="93"/>
      <c r="V10" s="104"/>
      <c r="W10" s="105"/>
      <c r="X10" s="106"/>
      <c r="Y10" s="105"/>
      <c r="Z10" s="107"/>
      <c r="AA10" s="107"/>
      <c r="AB10" s="107"/>
    </row>
    <row r="11" spans="1:28" ht="32.25" customHeight="1">
      <c r="A11" s="85">
        <v>3</v>
      </c>
      <c r="B11" s="11" t="s">
        <v>73</v>
      </c>
      <c r="C11" s="98" t="s">
        <v>178</v>
      </c>
      <c r="D11" s="99"/>
      <c r="E11" s="98" t="s">
        <v>66</v>
      </c>
      <c r="F11" s="158">
        <f>F12</f>
        <v>657.352</v>
      </c>
      <c r="G11" s="158">
        <f>G12</f>
        <v>656.396</v>
      </c>
      <c r="H11" s="158">
        <f>H12</f>
        <v>656.396</v>
      </c>
      <c r="I11" s="113"/>
      <c r="J11" s="113"/>
      <c r="K11" s="113"/>
      <c r="L11" s="33"/>
      <c r="U11" s="93"/>
      <c r="V11" s="104"/>
      <c r="W11" s="105"/>
      <c r="X11" s="106"/>
      <c r="Y11" s="105"/>
      <c r="Z11" s="107"/>
      <c r="AA11" s="107"/>
      <c r="AB11" s="107"/>
    </row>
    <row r="12" spans="1:28" ht="54" customHeight="1">
      <c r="A12" s="85">
        <v>4</v>
      </c>
      <c r="B12" s="11" t="s">
        <v>78</v>
      </c>
      <c r="C12" s="98" t="s">
        <v>178</v>
      </c>
      <c r="D12" s="99">
        <v>100</v>
      </c>
      <c r="E12" s="98" t="s">
        <v>66</v>
      </c>
      <c r="F12" s="158">
        <v>657.352</v>
      </c>
      <c r="G12" s="158">
        <v>656.396</v>
      </c>
      <c r="H12" s="158">
        <v>656.396</v>
      </c>
      <c r="I12" s="113"/>
      <c r="J12" s="113"/>
      <c r="K12" s="113"/>
      <c r="L12" s="33"/>
      <c r="U12" s="93"/>
      <c r="V12" s="104"/>
      <c r="W12" s="105"/>
      <c r="X12" s="106"/>
      <c r="Y12" s="105"/>
      <c r="Z12" s="107"/>
      <c r="AA12" s="107"/>
      <c r="AB12" s="107"/>
    </row>
    <row r="13" spans="1:28" ht="27.75" customHeight="1">
      <c r="A13" s="85">
        <v>5</v>
      </c>
      <c r="B13" s="35" t="s">
        <v>79</v>
      </c>
      <c r="C13" s="98" t="s">
        <v>178</v>
      </c>
      <c r="D13" s="99">
        <v>120</v>
      </c>
      <c r="E13" s="98" t="s">
        <v>66</v>
      </c>
      <c r="F13" s="158">
        <v>657.352</v>
      </c>
      <c r="G13" s="158">
        <v>656.396</v>
      </c>
      <c r="H13" s="158">
        <v>656.396</v>
      </c>
      <c r="I13" s="113"/>
      <c r="J13" s="113"/>
      <c r="K13" s="113"/>
      <c r="L13" s="33"/>
      <c r="U13" s="93"/>
      <c r="V13" s="104"/>
      <c r="W13" s="105"/>
      <c r="X13" s="106"/>
      <c r="Y13" s="105"/>
      <c r="Z13" s="107"/>
      <c r="AA13" s="107"/>
      <c r="AB13" s="107"/>
    </row>
    <row r="14" spans="1:28" ht="43.5" customHeight="1">
      <c r="A14" s="85">
        <v>6</v>
      </c>
      <c r="B14" s="11" t="s">
        <v>180</v>
      </c>
      <c r="C14" s="98" t="s">
        <v>178</v>
      </c>
      <c r="D14" s="99"/>
      <c r="E14" s="98" t="s">
        <v>153</v>
      </c>
      <c r="F14" s="158">
        <f>F15+F18+F19</f>
        <v>3491.4689999999996</v>
      </c>
      <c r="G14" s="158">
        <f>G15+G18</f>
        <v>3412.948</v>
      </c>
      <c r="H14" s="158">
        <f>H15+H18</f>
        <v>3412.948</v>
      </c>
      <c r="I14" s="113"/>
      <c r="J14" s="113"/>
      <c r="K14" s="113"/>
      <c r="L14" s="33"/>
      <c r="U14" s="93"/>
      <c r="V14" s="104"/>
      <c r="W14" s="105"/>
      <c r="X14" s="106"/>
      <c r="Y14" s="105"/>
      <c r="Z14" s="107"/>
      <c r="AA14" s="107"/>
      <c r="AB14" s="107"/>
    </row>
    <row r="15" spans="1:28" ht="57.75" customHeight="1">
      <c r="A15" s="85">
        <v>7</v>
      </c>
      <c r="B15" s="11" t="s">
        <v>78</v>
      </c>
      <c r="C15" s="98" t="s">
        <v>178</v>
      </c>
      <c r="D15" s="99">
        <v>100</v>
      </c>
      <c r="E15" s="98" t="s">
        <v>153</v>
      </c>
      <c r="F15" s="158">
        <f>F16</f>
        <v>2834.921</v>
      </c>
      <c r="G15" s="158">
        <f>G16</f>
        <v>2973.158</v>
      </c>
      <c r="H15" s="158">
        <f>H16</f>
        <v>2973.158</v>
      </c>
      <c r="I15" s="113"/>
      <c r="J15" s="113"/>
      <c r="K15" s="113"/>
      <c r="L15" s="33"/>
      <c r="U15" s="93"/>
      <c r="V15" s="108"/>
      <c r="W15" s="109"/>
      <c r="X15" s="110"/>
      <c r="Y15" s="109"/>
      <c r="Z15" s="107"/>
      <c r="AA15" s="107"/>
      <c r="AB15" s="107"/>
    </row>
    <row r="16" spans="1:28" ht="30.75" customHeight="1">
      <c r="A16" s="85">
        <v>8</v>
      </c>
      <c r="B16" s="35" t="s">
        <v>79</v>
      </c>
      <c r="C16" s="98" t="s">
        <v>178</v>
      </c>
      <c r="D16" s="99">
        <v>120</v>
      </c>
      <c r="E16" s="98" t="s">
        <v>153</v>
      </c>
      <c r="F16" s="158">
        <v>2834.921</v>
      </c>
      <c r="G16" s="158">
        <v>2973.158</v>
      </c>
      <c r="H16" s="158">
        <v>2973.158</v>
      </c>
      <c r="I16" s="113"/>
      <c r="J16" s="113"/>
      <c r="K16" s="113"/>
      <c r="L16" s="33"/>
      <c r="U16" s="93"/>
      <c r="V16" s="108"/>
      <c r="W16" s="109"/>
      <c r="X16" s="110"/>
      <c r="Y16" s="109"/>
      <c r="Z16" s="107"/>
      <c r="AA16" s="107"/>
      <c r="AB16" s="107"/>
    </row>
    <row r="17" spans="1:28" ht="30.75" customHeight="1">
      <c r="A17" s="85">
        <v>9</v>
      </c>
      <c r="B17" s="11" t="s">
        <v>80</v>
      </c>
      <c r="C17" s="98" t="s">
        <v>178</v>
      </c>
      <c r="D17" s="99">
        <v>200</v>
      </c>
      <c r="E17" s="98" t="s">
        <v>153</v>
      </c>
      <c r="F17" s="158">
        <v>641.01</v>
      </c>
      <c r="G17" s="158">
        <v>439.79</v>
      </c>
      <c r="H17" s="158">
        <v>439.79</v>
      </c>
      <c r="I17" s="113"/>
      <c r="J17" s="113"/>
      <c r="K17" s="113"/>
      <c r="L17" s="33"/>
      <c r="U17" s="93"/>
      <c r="V17" s="108"/>
      <c r="W17" s="109"/>
      <c r="X17" s="110"/>
      <c r="Y17" s="109"/>
      <c r="Z17" s="107"/>
      <c r="AA17" s="107"/>
      <c r="AB17" s="107"/>
    </row>
    <row r="18" spans="1:28" ht="30.75" customHeight="1">
      <c r="A18" s="85">
        <v>10</v>
      </c>
      <c r="B18" s="11" t="s">
        <v>259</v>
      </c>
      <c r="C18" s="98" t="s">
        <v>178</v>
      </c>
      <c r="D18" s="99">
        <v>240</v>
      </c>
      <c r="E18" s="98" t="s">
        <v>153</v>
      </c>
      <c r="F18" s="158">
        <v>641.01</v>
      </c>
      <c r="G18" s="158">
        <v>439.79</v>
      </c>
      <c r="H18" s="158">
        <v>439.79</v>
      </c>
      <c r="I18" s="113"/>
      <c r="J18" s="113"/>
      <c r="K18" s="113"/>
      <c r="L18" s="33"/>
      <c r="U18" s="93"/>
      <c r="V18" s="111"/>
      <c r="W18" s="109"/>
      <c r="X18" s="110"/>
      <c r="Y18" s="109"/>
      <c r="Z18" s="107"/>
      <c r="AA18" s="107"/>
      <c r="AB18" s="107"/>
    </row>
    <row r="19" spans="1:28" ht="16.5" customHeight="1">
      <c r="A19" s="85">
        <v>11</v>
      </c>
      <c r="B19" s="130" t="s">
        <v>162</v>
      </c>
      <c r="C19" s="98" t="s">
        <v>178</v>
      </c>
      <c r="D19" s="99">
        <v>800</v>
      </c>
      <c r="E19" s="98" t="s">
        <v>153</v>
      </c>
      <c r="F19" s="158">
        <v>15.538</v>
      </c>
      <c r="G19" s="158"/>
      <c r="H19" s="158"/>
      <c r="I19" s="113"/>
      <c r="J19" s="113"/>
      <c r="K19" s="113"/>
      <c r="L19" s="33"/>
      <c r="U19" s="93"/>
      <c r="V19" s="111"/>
      <c r="W19" s="109"/>
      <c r="X19" s="110"/>
      <c r="Y19" s="109"/>
      <c r="Z19" s="107"/>
      <c r="AA19" s="107"/>
      <c r="AB19" s="107"/>
    </row>
    <row r="20" spans="1:28" ht="16.5" customHeight="1">
      <c r="A20" s="85">
        <v>12</v>
      </c>
      <c r="B20" s="130" t="s">
        <v>320</v>
      </c>
      <c r="C20" s="98" t="s">
        <v>178</v>
      </c>
      <c r="D20" s="99">
        <v>850</v>
      </c>
      <c r="E20" s="98" t="s">
        <v>153</v>
      </c>
      <c r="F20" s="158">
        <v>15.538</v>
      </c>
      <c r="G20" s="158"/>
      <c r="H20" s="158"/>
      <c r="I20" s="113"/>
      <c r="J20" s="113"/>
      <c r="K20" s="113"/>
      <c r="L20" s="33"/>
      <c r="U20" s="93"/>
      <c r="V20" s="111"/>
      <c r="W20" s="109"/>
      <c r="X20" s="110"/>
      <c r="Y20" s="109"/>
      <c r="Z20" s="107"/>
      <c r="AA20" s="107"/>
      <c r="AB20" s="107"/>
    </row>
    <row r="21" spans="1:12" ht="17.25" customHeight="1">
      <c r="A21" s="85">
        <v>13</v>
      </c>
      <c r="B21" s="146" t="s">
        <v>181</v>
      </c>
      <c r="C21" s="117" t="s">
        <v>165</v>
      </c>
      <c r="D21" s="118"/>
      <c r="E21" s="117"/>
      <c r="F21" s="158">
        <f>F22+F25+F26</f>
        <v>785.345</v>
      </c>
      <c r="G21" s="158">
        <f>G22+G25</f>
        <v>0</v>
      </c>
      <c r="H21" s="158">
        <f>H22+H25</f>
        <v>0</v>
      </c>
      <c r="I21" s="114"/>
      <c r="J21" s="114"/>
      <c r="K21" s="114"/>
      <c r="L21" s="38"/>
    </row>
    <row r="22" spans="1:12" ht="63" customHeight="1">
      <c r="A22" s="85">
        <v>14</v>
      </c>
      <c r="B22" s="11" t="s">
        <v>78</v>
      </c>
      <c r="C22" s="117" t="s">
        <v>197</v>
      </c>
      <c r="D22" s="118">
        <v>100</v>
      </c>
      <c r="E22" s="117" t="s">
        <v>177</v>
      </c>
      <c r="F22" s="158">
        <f>F23</f>
        <v>738.215</v>
      </c>
      <c r="G22" s="158">
        <f>G23</f>
        <v>0</v>
      </c>
      <c r="H22" s="158">
        <f>H23</f>
        <v>0</v>
      </c>
      <c r="I22" s="114"/>
      <c r="J22" s="114"/>
      <c r="K22" s="114"/>
      <c r="L22" s="38"/>
    </row>
    <row r="23" spans="1:12" ht="17.25" customHeight="1">
      <c r="A23" s="85">
        <v>15</v>
      </c>
      <c r="B23" s="35" t="s">
        <v>182</v>
      </c>
      <c r="C23" s="117" t="s">
        <v>197</v>
      </c>
      <c r="D23" s="118">
        <v>110</v>
      </c>
      <c r="E23" s="117" t="s">
        <v>177</v>
      </c>
      <c r="F23" s="158">
        <v>738.215</v>
      </c>
      <c r="G23" s="158"/>
      <c r="H23" s="158"/>
      <c r="I23" s="114"/>
      <c r="J23" s="114"/>
      <c r="K23" s="114"/>
      <c r="L23" s="38"/>
    </row>
    <row r="24" spans="1:12" ht="29.25" customHeight="1">
      <c r="A24" s="85">
        <v>16</v>
      </c>
      <c r="B24" s="11" t="s">
        <v>80</v>
      </c>
      <c r="C24" s="117" t="s">
        <v>185</v>
      </c>
      <c r="D24" s="118">
        <v>200</v>
      </c>
      <c r="E24" s="117" t="s">
        <v>177</v>
      </c>
      <c r="F24" s="158">
        <v>47</v>
      </c>
      <c r="G24" s="158"/>
      <c r="H24" s="158"/>
      <c r="I24" s="114"/>
      <c r="J24" s="114"/>
      <c r="K24" s="114"/>
      <c r="L24" s="38"/>
    </row>
    <row r="25" spans="1:12" ht="30.75" customHeight="1">
      <c r="A25" s="85">
        <v>17</v>
      </c>
      <c r="B25" s="11" t="s">
        <v>259</v>
      </c>
      <c r="C25" s="117" t="s">
        <v>197</v>
      </c>
      <c r="D25" s="118">
        <v>240</v>
      </c>
      <c r="E25" s="117" t="s">
        <v>177</v>
      </c>
      <c r="F25" s="158">
        <v>47</v>
      </c>
      <c r="G25" s="158"/>
      <c r="H25" s="158"/>
      <c r="I25" s="114"/>
      <c r="J25" s="114"/>
      <c r="K25" s="114"/>
      <c r="L25" s="38"/>
    </row>
    <row r="26" spans="1:12" ht="18" customHeight="1">
      <c r="A26" s="85">
        <v>18</v>
      </c>
      <c r="B26" s="130" t="s">
        <v>162</v>
      </c>
      <c r="C26" s="117" t="s">
        <v>197</v>
      </c>
      <c r="D26" s="118">
        <v>800</v>
      </c>
      <c r="E26" s="117" t="s">
        <v>177</v>
      </c>
      <c r="F26" s="158">
        <v>0.13</v>
      </c>
      <c r="G26" s="158"/>
      <c r="H26" s="158"/>
      <c r="I26" s="114"/>
      <c r="J26" s="114"/>
      <c r="K26" s="114"/>
      <c r="L26" s="38"/>
    </row>
    <row r="27" spans="1:12" ht="15.75" customHeight="1">
      <c r="A27" s="85">
        <v>19</v>
      </c>
      <c r="B27" s="130" t="s">
        <v>320</v>
      </c>
      <c r="C27" s="117" t="s">
        <v>197</v>
      </c>
      <c r="D27" s="118">
        <v>850</v>
      </c>
      <c r="E27" s="117" t="s">
        <v>177</v>
      </c>
      <c r="F27" s="158">
        <v>0.13</v>
      </c>
      <c r="G27" s="158"/>
      <c r="H27" s="158"/>
      <c r="I27" s="114"/>
      <c r="J27" s="114"/>
      <c r="K27" s="114"/>
      <c r="L27" s="38"/>
    </row>
    <row r="28" spans="1:12" ht="42.75" customHeight="1">
      <c r="A28" s="85">
        <v>20</v>
      </c>
      <c r="B28" s="130" t="s">
        <v>332</v>
      </c>
      <c r="C28" s="117" t="s">
        <v>333</v>
      </c>
      <c r="D28" s="118"/>
      <c r="E28" s="117"/>
      <c r="F28" s="158">
        <f>F44+F47+F43+F40+F37+F34+F31</f>
        <v>244.59099999999998</v>
      </c>
      <c r="G28" s="158"/>
      <c r="H28" s="158"/>
      <c r="I28" s="114"/>
      <c r="J28" s="114"/>
      <c r="K28" s="114"/>
      <c r="L28" s="38"/>
    </row>
    <row r="29" spans="1:12" ht="42.75" customHeight="1">
      <c r="A29" s="85">
        <v>21</v>
      </c>
      <c r="B29" s="130" t="s">
        <v>352</v>
      </c>
      <c r="C29" s="117" t="s">
        <v>342</v>
      </c>
      <c r="D29" s="118"/>
      <c r="E29" s="117" t="s">
        <v>177</v>
      </c>
      <c r="F29" s="158">
        <v>94.72</v>
      </c>
      <c r="G29" s="158"/>
      <c r="H29" s="158"/>
      <c r="I29" s="114"/>
      <c r="J29" s="114"/>
      <c r="K29" s="114"/>
      <c r="L29" s="38"/>
    </row>
    <row r="30" spans="1:12" ht="30" customHeight="1">
      <c r="A30" s="85">
        <v>22</v>
      </c>
      <c r="B30" s="11" t="s">
        <v>80</v>
      </c>
      <c r="C30" s="117" t="s">
        <v>342</v>
      </c>
      <c r="D30" s="118">
        <v>200</v>
      </c>
      <c r="E30" s="117" t="s">
        <v>177</v>
      </c>
      <c r="F30" s="158">
        <v>94.72</v>
      </c>
      <c r="G30" s="158"/>
      <c r="H30" s="158"/>
      <c r="I30" s="114"/>
      <c r="J30" s="114"/>
      <c r="K30" s="114"/>
      <c r="L30" s="38"/>
    </row>
    <row r="31" spans="1:12" ht="27" customHeight="1">
      <c r="A31" s="85">
        <v>23</v>
      </c>
      <c r="B31" s="11" t="s">
        <v>259</v>
      </c>
      <c r="C31" s="117" t="s">
        <v>342</v>
      </c>
      <c r="D31" s="118">
        <v>240</v>
      </c>
      <c r="E31" s="117" t="s">
        <v>177</v>
      </c>
      <c r="F31" s="158">
        <v>94.72</v>
      </c>
      <c r="G31" s="158"/>
      <c r="H31" s="158"/>
      <c r="I31" s="114"/>
      <c r="J31" s="114"/>
      <c r="K31" s="114"/>
      <c r="L31" s="38"/>
    </row>
    <row r="32" spans="1:12" ht="40.5" customHeight="1">
      <c r="A32" s="85">
        <v>24</v>
      </c>
      <c r="B32" s="130" t="s">
        <v>353</v>
      </c>
      <c r="C32" s="117" t="s">
        <v>343</v>
      </c>
      <c r="D32" s="118"/>
      <c r="E32" s="117" t="s">
        <v>177</v>
      </c>
      <c r="F32" s="158">
        <v>0.1</v>
      </c>
      <c r="G32" s="158"/>
      <c r="H32" s="158"/>
      <c r="I32" s="114"/>
      <c r="J32" s="114"/>
      <c r="K32" s="114"/>
      <c r="L32" s="38"/>
    </row>
    <row r="33" spans="1:12" ht="27" customHeight="1">
      <c r="A33" s="85">
        <v>25</v>
      </c>
      <c r="B33" s="11" t="s">
        <v>80</v>
      </c>
      <c r="C33" s="117" t="s">
        <v>343</v>
      </c>
      <c r="D33" s="118">
        <v>200</v>
      </c>
      <c r="E33" s="117" t="s">
        <v>177</v>
      </c>
      <c r="F33" s="158">
        <v>0.1</v>
      </c>
      <c r="G33" s="158"/>
      <c r="H33" s="158"/>
      <c r="I33" s="114"/>
      <c r="J33" s="114"/>
      <c r="K33" s="114"/>
      <c r="L33" s="38"/>
    </row>
    <row r="34" spans="1:12" ht="31.5" customHeight="1">
      <c r="A34" s="85">
        <v>26</v>
      </c>
      <c r="B34" s="11" t="s">
        <v>259</v>
      </c>
      <c r="C34" s="117" t="s">
        <v>343</v>
      </c>
      <c r="D34" s="118">
        <v>240</v>
      </c>
      <c r="E34" s="117" t="s">
        <v>177</v>
      </c>
      <c r="F34" s="158">
        <v>0.1</v>
      </c>
      <c r="G34" s="158"/>
      <c r="H34" s="158"/>
      <c r="I34" s="114"/>
      <c r="J34" s="114"/>
      <c r="K34" s="114"/>
      <c r="L34" s="38"/>
    </row>
    <row r="35" spans="1:12" ht="63.75" customHeight="1">
      <c r="A35" s="85">
        <v>27</v>
      </c>
      <c r="B35" s="11" t="s">
        <v>354</v>
      </c>
      <c r="C35" s="117" t="s">
        <v>345</v>
      </c>
      <c r="D35" s="118"/>
      <c r="E35" s="117" t="s">
        <v>177</v>
      </c>
      <c r="F35" s="158">
        <v>109.74</v>
      </c>
      <c r="G35" s="158"/>
      <c r="H35" s="158"/>
      <c r="I35" s="114"/>
      <c r="J35" s="114"/>
      <c r="K35" s="114"/>
      <c r="L35" s="38"/>
    </row>
    <row r="36" spans="1:12" ht="31.5" customHeight="1">
      <c r="A36" s="85">
        <v>28</v>
      </c>
      <c r="B36" s="11" t="s">
        <v>80</v>
      </c>
      <c r="C36" s="117" t="s">
        <v>345</v>
      </c>
      <c r="D36" s="118">
        <v>200</v>
      </c>
      <c r="E36" s="117" t="s">
        <v>177</v>
      </c>
      <c r="F36" s="158">
        <v>109.74</v>
      </c>
      <c r="G36" s="158"/>
      <c r="H36" s="158"/>
      <c r="I36" s="114"/>
      <c r="J36" s="114"/>
      <c r="K36" s="114"/>
      <c r="L36" s="38"/>
    </row>
    <row r="37" spans="1:12" ht="31.5" customHeight="1">
      <c r="A37" s="85">
        <v>29</v>
      </c>
      <c r="B37" s="11" t="s">
        <v>259</v>
      </c>
      <c r="C37" s="117" t="s">
        <v>345</v>
      </c>
      <c r="D37" s="118">
        <v>240</v>
      </c>
      <c r="E37" s="117" t="s">
        <v>177</v>
      </c>
      <c r="F37" s="158">
        <v>109.74</v>
      </c>
      <c r="G37" s="158"/>
      <c r="H37" s="158"/>
      <c r="I37" s="114"/>
      <c r="J37" s="114"/>
      <c r="K37" s="114"/>
      <c r="L37" s="38"/>
    </row>
    <row r="38" spans="1:12" ht="73.5" customHeight="1">
      <c r="A38" s="85">
        <v>30</v>
      </c>
      <c r="B38" s="11" t="s">
        <v>355</v>
      </c>
      <c r="C38" s="117" t="s">
        <v>344</v>
      </c>
      <c r="D38" s="118"/>
      <c r="E38" s="117" t="s">
        <v>177</v>
      </c>
      <c r="F38" s="158">
        <v>0.126</v>
      </c>
      <c r="G38" s="158"/>
      <c r="H38" s="158"/>
      <c r="I38" s="114"/>
      <c r="J38" s="114"/>
      <c r="K38" s="114"/>
      <c r="L38" s="38"/>
    </row>
    <row r="39" spans="1:12" ht="31.5" customHeight="1">
      <c r="A39" s="85">
        <v>31</v>
      </c>
      <c r="B39" s="11" t="s">
        <v>80</v>
      </c>
      <c r="C39" s="117" t="s">
        <v>344</v>
      </c>
      <c r="D39" s="118">
        <v>200</v>
      </c>
      <c r="E39" s="117" t="s">
        <v>177</v>
      </c>
      <c r="F39" s="158">
        <v>0.126</v>
      </c>
      <c r="G39" s="158"/>
      <c r="H39" s="158"/>
      <c r="I39" s="114"/>
      <c r="J39" s="114"/>
      <c r="K39" s="114"/>
      <c r="L39" s="38"/>
    </row>
    <row r="40" spans="1:12" ht="31.5" customHeight="1">
      <c r="A40" s="85">
        <v>32</v>
      </c>
      <c r="B40" s="11" t="s">
        <v>259</v>
      </c>
      <c r="C40" s="117" t="s">
        <v>344</v>
      </c>
      <c r="D40" s="118">
        <v>240</v>
      </c>
      <c r="E40" s="117" t="s">
        <v>177</v>
      </c>
      <c r="F40" s="158">
        <v>0.126</v>
      </c>
      <c r="G40" s="158"/>
      <c r="H40" s="158"/>
      <c r="I40" s="114"/>
      <c r="J40" s="114"/>
      <c r="K40" s="114"/>
      <c r="L40" s="38"/>
    </row>
    <row r="41" spans="1:12" ht="69" customHeight="1">
      <c r="A41" s="85">
        <v>33</v>
      </c>
      <c r="B41" s="11" t="s">
        <v>356</v>
      </c>
      <c r="C41" s="117" t="s">
        <v>346</v>
      </c>
      <c r="D41" s="118"/>
      <c r="E41" s="117" t="s">
        <v>177</v>
      </c>
      <c r="F41" s="158">
        <v>24.794</v>
      </c>
      <c r="G41" s="158"/>
      <c r="H41" s="158"/>
      <c r="I41" s="114"/>
      <c r="J41" s="114"/>
      <c r="K41" s="114"/>
      <c r="L41" s="38"/>
    </row>
    <row r="42" spans="1:12" ht="31.5" customHeight="1">
      <c r="A42" s="85">
        <v>34</v>
      </c>
      <c r="B42" s="11" t="s">
        <v>80</v>
      </c>
      <c r="C42" s="117" t="s">
        <v>346</v>
      </c>
      <c r="D42" s="118">
        <v>200</v>
      </c>
      <c r="E42" s="117" t="s">
        <v>177</v>
      </c>
      <c r="F42" s="158">
        <v>24.794</v>
      </c>
      <c r="G42" s="158"/>
      <c r="H42" s="158"/>
      <c r="I42" s="114"/>
      <c r="J42" s="114"/>
      <c r="K42" s="114"/>
      <c r="L42" s="38"/>
    </row>
    <row r="43" spans="1:12" ht="31.5" customHeight="1">
      <c r="A43" s="85">
        <v>35</v>
      </c>
      <c r="B43" s="11" t="s">
        <v>259</v>
      </c>
      <c r="C43" s="117" t="s">
        <v>346</v>
      </c>
      <c r="D43" s="118">
        <v>240</v>
      </c>
      <c r="E43" s="117" t="s">
        <v>177</v>
      </c>
      <c r="F43" s="158">
        <v>24.794</v>
      </c>
      <c r="G43" s="158"/>
      <c r="H43" s="158"/>
      <c r="I43" s="114"/>
      <c r="J43" s="114"/>
      <c r="K43" s="114"/>
      <c r="L43" s="38"/>
    </row>
    <row r="44" spans="1:12" ht="70.5" customHeight="1">
      <c r="A44" s="85">
        <v>36</v>
      </c>
      <c r="B44" s="169" t="s">
        <v>313</v>
      </c>
      <c r="C44" s="117" t="s">
        <v>317</v>
      </c>
      <c r="D44" s="118"/>
      <c r="E44" s="117" t="s">
        <v>316</v>
      </c>
      <c r="F44" s="158">
        <v>14.337</v>
      </c>
      <c r="G44" s="158"/>
      <c r="H44" s="158"/>
      <c r="I44" s="114"/>
      <c r="J44" s="114"/>
      <c r="K44" s="114"/>
      <c r="L44" s="38"/>
    </row>
    <row r="45" spans="1:12" ht="29.25" customHeight="1">
      <c r="A45" s="85">
        <v>37</v>
      </c>
      <c r="B45" s="11" t="s">
        <v>80</v>
      </c>
      <c r="C45" s="117" t="s">
        <v>317</v>
      </c>
      <c r="D45" s="118">
        <v>200</v>
      </c>
      <c r="E45" s="117" t="s">
        <v>316</v>
      </c>
      <c r="F45" s="158">
        <v>14.337</v>
      </c>
      <c r="G45" s="158"/>
      <c r="H45" s="158"/>
      <c r="I45" s="114"/>
      <c r="J45" s="114"/>
      <c r="K45" s="114"/>
      <c r="L45" s="38"/>
    </row>
    <row r="46" spans="1:12" ht="28.5" customHeight="1">
      <c r="A46" s="85">
        <v>38</v>
      </c>
      <c r="B46" s="11" t="s">
        <v>259</v>
      </c>
      <c r="C46" s="117" t="s">
        <v>317</v>
      </c>
      <c r="D46" s="118">
        <v>240</v>
      </c>
      <c r="E46" s="117" t="s">
        <v>316</v>
      </c>
      <c r="F46" s="158">
        <v>14.337</v>
      </c>
      <c r="G46" s="158"/>
      <c r="H46" s="158"/>
      <c r="I46" s="114"/>
      <c r="J46" s="114"/>
      <c r="K46" s="114"/>
      <c r="L46" s="38"/>
    </row>
    <row r="47" spans="1:12" ht="79.5" customHeight="1">
      <c r="A47" s="85">
        <v>39</v>
      </c>
      <c r="B47" s="169" t="s">
        <v>314</v>
      </c>
      <c r="C47" s="117" t="s">
        <v>318</v>
      </c>
      <c r="D47" s="118"/>
      <c r="E47" s="117" t="s">
        <v>316</v>
      </c>
      <c r="F47" s="158">
        <v>0.774</v>
      </c>
      <c r="G47" s="158"/>
      <c r="H47" s="158"/>
      <c r="I47" s="114"/>
      <c r="J47" s="114"/>
      <c r="K47" s="114"/>
      <c r="L47" s="38"/>
    </row>
    <row r="48" spans="1:12" ht="30" customHeight="1">
      <c r="A48" s="85">
        <v>40</v>
      </c>
      <c r="B48" s="11" t="s">
        <v>80</v>
      </c>
      <c r="C48" s="117" t="s">
        <v>318</v>
      </c>
      <c r="D48" s="118">
        <v>200</v>
      </c>
      <c r="E48" s="117" t="s">
        <v>316</v>
      </c>
      <c r="F48" s="158">
        <v>0.774</v>
      </c>
      <c r="G48" s="158"/>
      <c r="H48" s="158"/>
      <c r="I48" s="114"/>
      <c r="J48" s="114"/>
      <c r="K48" s="114"/>
      <c r="L48" s="38"/>
    </row>
    <row r="49" spans="1:12" ht="30.75" customHeight="1">
      <c r="A49" s="85">
        <v>41</v>
      </c>
      <c r="B49" s="11" t="s">
        <v>259</v>
      </c>
      <c r="C49" s="117" t="s">
        <v>318</v>
      </c>
      <c r="D49" s="118">
        <v>240</v>
      </c>
      <c r="E49" s="117" t="s">
        <v>316</v>
      </c>
      <c r="F49" s="158">
        <v>0.774</v>
      </c>
      <c r="G49" s="158"/>
      <c r="H49" s="158"/>
      <c r="I49" s="114"/>
      <c r="J49" s="114"/>
      <c r="K49" s="114"/>
      <c r="L49" s="38"/>
    </row>
    <row r="50" spans="1:12" ht="33.75" customHeight="1">
      <c r="A50" s="85">
        <v>42</v>
      </c>
      <c r="B50" s="148" t="s">
        <v>183</v>
      </c>
      <c r="C50" s="117" t="s">
        <v>166</v>
      </c>
      <c r="D50" s="118"/>
      <c r="E50" s="117"/>
      <c r="F50" s="158">
        <v>342.42</v>
      </c>
      <c r="G50" s="158">
        <f>G57</f>
        <v>208</v>
      </c>
      <c r="H50" s="158">
        <f>H57</f>
        <v>208</v>
      </c>
      <c r="I50" s="113"/>
      <c r="J50" s="113"/>
      <c r="K50" s="113"/>
      <c r="L50" s="33"/>
    </row>
    <row r="51" spans="1:12" ht="51" customHeight="1">
      <c r="A51" s="85">
        <v>43</v>
      </c>
      <c r="B51" s="130" t="s">
        <v>309</v>
      </c>
      <c r="C51" s="117" t="s">
        <v>325</v>
      </c>
      <c r="D51" s="118"/>
      <c r="E51" s="117" t="s">
        <v>158</v>
      </c>
      <c r="F51" s="158">
        <v>200</v>
      </c>
      <c r="G51" s="158"/>
      <c r="H51" s="158"/>
      <c r="I51" s="113"/>
      <c r="J51" s="113"/>
      <c r="K51" s="113"/>
      <c r="L51" s="33"/>
    </row>
    <row r="52" spans="1:12" ht="33.75" customHeight="1">
      <c r="A52" s="85">
        <v>44</v>
      </c>
      <c r="B52" s="11" t="s">
        <v>80</v>
      </c>
      <c r="C52" s="117" t="s">
        <v>325</v>
      </c>
      <c r="D52" s="118">
        <v>200</v>
      </c>
      <c r="E52" s="117" t="s">
        <v>158</v>
      </c>
      <c r="F52" s="158">
        <v>200</v>
      </c>
      <c r="G52" s="158"/>
      <c r="H52" s="158"/>
      <c r="I52" s="113"/>
      <c r="J52" s="113"/>
      <c r="K52" s="113"/>
      <c r="L52" s="33"/>
    </row>
    <row r="53" spans="1:12" ht="33.75" customHeight="1">
      <c r="A53" s="85">
        <v>45</v>
      </c>
      <c r="B53" s="11" t="s">
        <v>259</v>
      </c>
      <c r="C53" s="117" t="s">
        <v>325</v>
      </c>
      <c r="D53" s="118">
        <v>240</v>
      </c>
      <c r="E53" s="117" t="s">
        <v>158</v>
      </c>
      <c r="F53" s="158">
        <v>200</v>
      </c>
      <c r="G53" s="158"/>
      <c r="H53" s="158"/>
      <c r="I53" s="113"/>
      <c r="J53" s="113"/>
      <c r="K53" s="113"/>
      <c r="L53" s="33"/>
    </row>
    <row r="54" spans="1:12" ht="54.75" customHeight="1">
      <c r="A54" s="85">
        <v>46</v>
      </c>
      <c r="B54" s="130" t="s">
        <v>327</v>
      </c>
      <c r="C54" s="117" t="s">
        <v>326</v>
      </c>
      <c r="D54" s="118"/>
      <c r="E54" s="117" t="s">
        <v>158</v>
      </c>
      <c r="F54" s="158">
        <v>2</v>
      </c>
      <c r="G54" s="158"/>
      <c r="H54" s="158"/>
      <c r="I54" s="113"/>
      <c r="J54" s="113"/>
      <c r="K54" s="113"/>
      <c r="L54" s="33"/>
    </row>
    <row r="55" spans="1:12" ht="33.75" customHeight="1">
      <c r="A55" s="85">
        <v>47</v>
      </c>
      <c r="B55" s="11" t="s">
        <v>80</v>
      </c>
      <c r="C55" s="117" t="s">
        <v>326</v>
      </c>
      <c r="D55" s="118"/>
      <c r="E55" s="117" t="s">
        <v>158</v>
      </c>
      <c r="F55" s="158">
        <v>2</v>
      </c>
      <c r="G55" s="158"/>
      <c r="H55" s="158"/>
      <c r="I55" s="113"/>
      <c r="J55" s="113"/>
      <c r="K55" s="113"/>
      <c r="L55" s="33"/>
    </row>
    <row r="56" spans="1:12" ht="33.75" customHeight="1">
      <c r="A56" s="85">
        <v>48</v>
      </c>
      <c r="B56" s="11" t="s">
        <v>259</v>
      </c>
      <c r="C56" s="117" t="s">
        <v>326</v>
      </c>
      <c r="D56" s="118"/>
      <c r="E56" s="117" t="s">
        <v>158</v>
      </c>
      <c r="F56" s="158">
        <v>2</v>
      </c>
      <c r="G56" s="158"/>
      <c r="H56" s="158"/>
      <c r="I56" s="113"/>
      <c r="J56" s="113"/>
      <c r="K56" s="113"/>
      <c r="L56" s="33"/>
    </row>
    <row r="57" spans="1:12" ht="34.5" customHeight="1">
      <c r="A57" s="85">
        <v>49</v>
      </c>
      <c r="B57" s="92" t="s">
        <v>80</v>
      </c>
      <c r="C57" s="117" t="s">
        <v>264</v>
      </c>
      <c r="D57" s="118">
        <v>200</v>
      </c>
      <c r="E57" s="117" t="s">
        <v>158</v>
      </c>
      <c r="F57" s="158">
        <f>F58</f>
        <v>140.42</v>
      </c>
      <c r="G57" s="158">
        <f>G58</f>
        <v>208</v>
      </c>
      <c r="H57" s="158">
        <f>H58</f>
        <v>208</v>
      </c>
      <c r="I57" s="113"/>
      <c r="J57" s="113"/>
      <c r="K57" s="113"/>
      <c r="L57" s="33"/>
    </row>
    <row r="58" spans="1:12" ht="36.75" customHeight="1">
      <c r="A58" s="85">
        <v>50</v>
      </c>
      <c r="B58" s="11" t="s">
        <v>259</v>
      </c>
      <c r="C58" s="117" t="s">
        <v>264</v>
      </c>
      <c r="D58" s="118">
        <v>240</v>
      </c>
      <c r="E58" s="117" t="s">
        <v>158</v>
      </c>
      <c r="F58" s="158">
        <v>140.42</v>
      </c>
      <c r="G58" s="158">
        <v>208</v>
      </c>
      <c r="H58" s="158">
        <v>208</v>
      </c>
      <c r="I58" s="113"/>
      <c r="J58" s="113"/>
      <c r="K58" s="113"/>
      <c r="L58" s="33"/>
    </row>
    <row r="59" spans="1:12" ht="34.5" customHeight="1">
      <c r="A59" s="85">
        <v>51</v>
      </c>
      <c r="B59" s="149" t="s">
        <v>302</v>
      </c>
      <c r="C59" s="98" t="s">
        <v>168</v>
      </c>
      <c r="D59" s="99"/>
      <c r="E59" s="98" t="s">
        <v>159</v>
      </c>
      <c r="F59" s="158">
        <f>F64+F66+F63+F61</f>
        <v>1796.031</v>
      </c>
      <c r="G59" s="158">
        <v>500</v>
      </c>
      <c r="H59" s="158">
        <v>500</v>
      </c>
      <c r="I59" s="113"/>
      <c r="J59" s="113"/>
      <c r="K59" s="113"/>
      <c r="L59" s="33"/>
    </row>
    <row r="60" spans="1:12" ht="34.5" customHeight="1">
      <c r="A60" s="85">
        <v>52</v>
      </c>
      <c r="B60" s="92" t="s">
        <v>80</v>
      </c>
      <c r="C60" s="98" t="s">
        <v>347</v>
      </c>
      <c r="D60" s="99">
        <v>200</v>
      </c>
      <c r="E60" s="98" t="s">
        <v>159</v>
      </c>
      <c r="F60" s="158">
        <v>1348.35</v>
      </c>
      <c r="G60" s="158"/>
      <c r="H60" s="158"/>
      <c r="I60" s="113"/>
      <c r="J60" s="113"/>
      <c r="K60" s="113"/>
      <c r="L60" s="33"/>
    </row>
    <row r="61" spans="1:12" ht="34.5" customHeight="1">
      <c r="A61" s="85">
        <v>53</v>
      </c>
      <c r="B61" s="11" t="s">
        <v>259</v>
      </c>
      <c r="C61" s="98" t="s">
        <v>347</v>
      </c>
      <c r="D61" s="99">
        <v>240</v>
      </c>
      <c r="E61" s="98" t="s">
        <v>159</v>
      </c>
      <c r="F61" s="158">
        <v>1348.35</v>
      </c>
      <c r="G61" s="158"/>
      <c r="H61" s="158"/>
      <c r="I61" s="113"/>
      <c r="J61" s="113"/>
      <c r="K61" s="113"/>
      <c r="L61" s="33"/>
    </row>
    <row r="62" spans="1:12" ht="34.5" customHeight="1">
      <c r="A62" s="85">
        <v>54</v>
      </c>
      <c r="B62" s="92" t="s">
        <v>80</v>
      </c>
      <c r="C62" s="98" t="s">
        <v>348</v>
      </c>
      <c r="D62" s="99">
        <v>200</v>
      </c>
      <c r="E62" s="98" t="s">
        <v>159</v>
      </c>
      <c r="F62" s="158">
        <v>1.404</v>
      </c>
      <c r="G62" s="158"/>
      <c r="H62" s="158"/>
      <c r="I62" s="113"/>
      <c r="J62" s="113"/>
      <c r="K62" s="113"/>
      <c r="L62" s="33"/>
    </row>
    <row r="63" spans="1:12" ht="34.5" customHeight="1">
      <c r="A63" s="85">
        <v>55</v>
      </c>
      <c r="B63" s="11" t="s">
        <v>259</v>
      </c>
      <c r="C63" s="98" t="s">
        <v>348</v>
      </c>
      <c r="D63" s="99">
        <v>240</v>
      </c>
      <c r="E63" s="98" t="s">
        <v>159</v>
      </c>
      <c r="F63" s="158">
        <v>1.404</v>
      </c>
      <c r="G63" s="158"/>
      <c r="H63" s="158"/>
      <c r="I63" s="113"/>
      <c r="J63" s="113"/>
      <c r="K63" s="113"/>
      <c r="L63" s="33"/>
    </row>
    <row r="64" spans="1:12" ht="39" customHeight="1">
      <c r="A64" s="85">
        <v>56</v>
      </c>
      <c r="B64" s="92" t="s">
        <v>80</v>
      </c>
      <c r="C64" s="98" t="s">
        <v>186</v>
      </c>
      <c r="D64" s="99">
        <v>200</v>
      </c>
      <c r="E64" s="98" t="s">
        <v>159</v>
      </c>
      <c r="F64" s="158">
        <v>407.294</v>
      </c>
      <c r="G64" s="158">
        <v>500</v>
      </c>
      <c r="H64" s="158">
        <v>500</v>
      </c>
      <c r="I64" s="113"/>
      <c r="J64" s="113"/>
      <c r="K64" s="113"/>
      <c r="L64" s="33"/>
    </row>
    <row r="65" spans="1:12" ht="35.25" customHeight="1">
      <c r="A65" s="85">
        <v>57</v>
      </c>
      <c r="B65" s="11" t="s">
        <v>259</v>
      </c>
      <c r="C65" s="98" t="s">
        <v>186</v>
      </c>
      <c r="D65" s="99">
        <v>240</v>
      </c>
      <c r="E65" s="98" t="s">
        <v>159</v>
      </c>
      <c r="F65" s="158">
        <v>407.294</v>
      </c>
      <c r="G65" s="158">
        <v>500</v>
      </c>
      <c r="H65" s="158">
        <v>500</v>
      </c>
      <c r="I65" s="113"/>
      <c r="J65" s="113"/>
      <c r="K65" s="113"/>
      <c r="L65" s="33"/>
    </row>
    <row r="66" spans="1:12" ht="35.25" customHeight="1">
      <c r="A66" s="85">
        <v>58</v>
      </c>
      <c r="B66" s="92" t="s">
        <v>80</v>
      </c>
      <c r="C66" s="98" t="s">
        <v>329</v>
      </c>
      <c r="D66" s="99">
        <v>200</v>
      </c>
      <c r="E66" s="98" t="s">
        <v>159</v>
      </c>
      <c r="F66" s="158">
        <v>38.983</v>
      </c>
      <c r="G66" s="158"/>
      <c r="H66" s="158"/>
      <c r="I66" s="113"/>
      <c r="J66" s="113"/>
      <c r="K66" s="113"/>
      <c r="L66" s="33"/>
    </row>
    <row r="67" spans="1:12" ht="35.25" customHeight="1">
      <c r="A67" s="85">
        <v>59</v>
      </c>
      <c r="B67" s="11" t="s">
        <v>259</v>
      </c>
      <c r="C67" s="98" t="s">
        <v>329</v>
      </c>
      <c r="D67" s="99">
        <v>240</v>
      </c>
      <c r="E67" s="98" t="s">
        <v>159</v>
      </c>
      <c r="F67" s="158">
        <v>38.983</v>
      </c>
      <c r="G67" s="158"/>
      <c r="H67" s="158"/>
      <c r="I67" s="113"/>
      <c r="J67" s="113"/>
      <c r="K67" s="113"/>
      <c r="L67" s="33"/>
    </row>
    <row r="68" spans="1:12" ht="30" customHeight="1">
      <c r="A68" s="85">
        <v>60</v>
      </c>
      <c r="B68" s="145" t="s">
        <v>263</v>
      </c>
      <c r="C68" s="98" t="s">
        <v>187</v>
      </c>
      <c r="D68" s="99"/>
      <c r="E68" s="98"/>
      <c r="F68" s="158">
        <f>F69+F71+F79+F74+F76+F78</f>
        <v>3821.6220000000003</v>
      </c>
      <c r="G68" s="158">
        <f>G70+G71</f>
        <v>2514.193</v>
      </c>
      <c r="H68" s="158">
        <f>H70+H71</f>
        <v>2347.0209999999997</v>
      </c>
      <c r="I68" s="113"/>
      <c r="J68" s="113"/>
      <c r="K68" s="113"/>
      <c r="L68" s="33"/>
    </row>
    <row r="69" spans="1:12" ht="56.25" customHeight="1">
      <c r="A69" s="85">
        <v>61</v>
      </c>
      <c r="B69" s="11" t="s">
        <v>78</v>
      </c>
      <c r="C69" s="98" t="s">
        <v>188</v>
      </c>
      <c r="D69" s="99">
        <v>100</v>
      </c>
      <c r="E69" s="98" t="s">
        <v>161</v>
      </c>
      <c r="F69" s="158">
        <v>3194.311</v>
      </c>
      <c r="G69" s="158">
        <v>2114.193</v>
      </c>
      <c r="H69" s="158">
        <v>1947.021</v>
      </c>
      <c r="I69" s="113"/>
      <c r="J69" s="113"/>
      <c r="K69" s="113"/>
      <c r="L69" s="33"/>
    </row>
    <row r="70" spans="1:12" ht="19.5" customHeight="1">
      <c r="A70" s="85">
        <v>62</v>
      </c>
      <c r="B70" s="35" t="s">
        <v>182</v>
      </c>
      <c r="C70" s="98" t="s">
        <v>188</v>
      </c>
      <c r="D70" s="99">
        <v>110</v>
      </c>
      <c r="E70" s="98" t="s">
        <v>161</v>
      </c>
      <c r="F70" s="158">
        <v>3194.311</v>
      </c>
      <c r="G70" s="158">
        <v>2114.193</v>
      </c>
      <c r="H70" s="158">
        <v>1947.021</v>
      </c>
      <c r="I70" s="113"/>
      <c r="J70" s="113"/>
      <c r="K70" s="113"/>
      <c r="L70" s="33"/>
    </row>
    <row r="71" spans="1:12" ht="27" customHeight="1">
      <c r="A71" s="85">
        <v>63</v>
      </c>
      <c r="B71" s="92" t="s">
        <v>80</v>
      </c>
      <c r="C71" s="98" t="s">
        <v>188</v>
      </c>
      <c r="D71" s="120">
        <v>200</v>
      </c>
      <c r="E71" s="98" t="s">
        <v>161</v>
      </c>
      <c r="F71" s="158">
        <v>514.811</v>
      </c>
      <c r="G71" s="158">
        <v>400</v>
      </c>
      <c r="H71" s="158">
        <v>400</v>
      </c>
      <c r="I71" s="113"/>
      <c r="J71" s="113"/>
      <c r="K71" s="113"/>
      <c r="L71" s="37"/>
    </row>
    <row r="72" spans="1:12" ht="27" customHeight="1">
      <c r="A72" s="85">
        <v>64</v>
      </c>
      <c r="B72" s="11" t="s">
        <v>259</v>
      </c>
      <c r="C72" s="98" t="s">
        <v>188</v>
      </c>
      <c r="D72" s="120">
        <v>240</v>
      </c>
      <c r="E72" s="98" t="s">
        <v>161</v>
      </c>
      <c r="F72" s="158">
        <v>514.811</v>
      </c>
      <c r="G72" s="158">
        <v>400</v>
      </c>
      <c r="H72" s="158">
        <v>400</v>
      </c>
      <c r="I72" s="113"/>
      <c r="J72" s="113"/>
      <c r="K72" s="113"/>
      <c r="L72" s="37"/>
    </row>
    <row r="73" spans="1:12" ht="27" customHeight="1">
      <c r="A73" s="85">
        <v>65</v>
      </c>
      <c r="B73" s="92" t="s">
        <v>80</v>
      </c>
      <c r="C73" s="98" t="s">
        <v>349</v>
      </c>
      <c r="D73" s="120">
        <v>200</v>
      </c>
      <c r="E73" s="98" t="s">
        <v>161</v>
      </c>
      <c r="F73" s="158">
        <v>1.8</v>
      </c>
      <c r="G73" s="158"/>
      <c r="H73" s="158"/>
      <c r="I73" s="113"/>
      <c r="J73" s="113"/>
      <c r="K73" s="113"/>
      <c r="L73" s="37"/>
    </row>
    <row r="74" spans="1:12" ht="27" customHeight="1">
      <c r="A74" s="85">
        <v>66</v>
      </c>
      <c r="B74" s="11" t="s">
        <v>259</v>
      </c>
      <c r="C74" s="98" t="s">
        <v>349</v>
      </c>
      <c r="D74" s="120">
        <v>240</v>
      </c>
      <c r="E74" s="98" t="s">
        <v>161</v>
      </c>
      <c r="F74" s="158">
        <v>1.8</v>
      </c>
      <c r="G74" s="158"/>
      <c r="H74" s="158"/>
      <c r="I74" s="113"/>
      <c r="J74" s="113"/>
      <c r="K74" s="113"/>
      <c r="L74" s="37"/>
    </row>
    <row r="75" spans="1:12" ht="27" customHeight="1">
      <c r="A75" s="85">
        <v>67</v>
      </c>
      <c r="B75" s="92" t="s">
        <v>80</v>
      </c>
      <c r="C75" s="98" t="s">
        <v>350</v>
      </c>
      <c r="D75" s="120">
        <v>200</v>
      </c>
      <c r="E75" s="98" t="s">
        <v>161</v>
      </c>
      <c r="F75" s="158">
        <v>110</v>
      </c>
      <c r="G75" s="158"/>
      <c r="H75" s="158"/>
      <c r="I75" s="113"/>
      <c r="J75" s="113"/>
      <c r="K75" s="113"/>
      <c r="L75" s="37"/>
    </row>
    <row r="76" spans="1:12" ht="27" customHeight="1">
      <c r="A76" s="85">
        <v>68</v>
      </c>
      <c r="B76" s="11" t="s">
        <v>259</v>
      </c>
      <c r="C76" s="98" t="s">
        <v>350</v>
      </c>
      <c r="D76" s="120">
        <v>240</v>
      </c>
      <c r="E76" s="98" t="s">
        <v>161</v>
      </c>
      <c r="F76" s="158">
        <v>110</v>
      </c>
      <c r="G76" s="158"/>
      <c r="H76" s="158"/>
      <c r="I76" s="113"/>
      <c r="J76" s="113"/>
      <c r="K76" s="113"/>
      <c r="L76" s="37"/>
    </row>
    <row r="77" spans="1:12" ht="27" customHeight="1">
      <c r="A77" s="85">
        <v>69</v>
      </c>
      <c r="B77" s="92" t="s">
        <v>80</v>
      </c>
      <c r="C77" s="98" t="s">
        <v>351</v>
      </c>
      <c r="D77" s="120">
        <v>200</v>
      </c>
      <c r="E77" s="98" t="s">
        <v>161</v>
      </c>
      <c r="F77" s="158">
        <v>0.2</v>
      </c>
      <c r="G77" s="158"/>
      <c r="H77" s="158"/>
      <c r="I77" s="113"/>
      <c r="J77" s="113"/>
      <c r="K77" s="113"/>
      <c r="L77" s="37"/>
    </row>
    <row r="78" spans="1:12" ht="27" customHeight="1">
      <c r="A78" s="85">
        <v>70</v>
      </c>
      <c r="B78" s="11" t="s">
        <v>259</v>
      </c>
      <c r="C78" s="98" t="s">
        <v>351</v>
      </c>
      <c r="D78" s="120">
        <v>240</v>
      </c>
      <c r="E78" s="98" t="s">
        <v>161</v>
      </c>
      <c r="F78" s="158">
        <v>0.2</v>
      </c>
      <c r="G78" s="158"/>
      <c r="H78" s="158"/>
      <c r="I78" s="113"/>
      <c r="J78" s="113"/>
      <c r="K78" s="113"/>
      <c r="L78" s="37"/>
    </row>
    <row r="79" spans="1:12" ht="17.25" customHeight="1">
      <c r="A79" s="85">
        <v>71</v>
      </c>
      <c r="B79" s="130" t="s">
        <v>162</v>
      </c>
      <c r="C79" s="98" t="s">
        <v>188</v>
      </c>
      <c r="D79" s="120">
        <v>800</v>
      </c>
      <c r="E79" s="98" t="s">
        <v>161</v>
      </c>
      <c r="F79" s="158">
        <v>0.5</v>
      </c>
      <c r="G79" s="158"/>
      <c r="H79" s="158"/>
      <c r="I79" s="113"/>
      <c r="J79" s="113"/>
      <c r="K79" s="113"/>
      <c r="L79" s="37"/>
    </row>
    <row r="80" spans="1:12" ht="13.5" customHeight="1">
      <c r="A80" s="85">
        <v>72</v>
      </c>
      <c r="B80" s="130" t="s">
        <v>320</v>
      </c>
      <c r="C80" s="98" t="s">
        <v>188</v>
      </c>
      <c r="D80" s="120">
        <v>850</v>
      </c>
      <c r="E80" s="98" t="s">
        <v>161</v>
      </c>
      <c r="F80" s="158">
        <v>0.5</v>
      </c>
      <c r="G80" s="158"/>
      <c r="H80" s="158"/>
      <c r="I80" s="113"/>
      <c r="J80" s="113"/>
      <c r="K80" s="113"/>
      <c r="L80" s="37"/>
    </row>
    <row r="81" spans="1:12" ht="21.75" customHeight="1">
      <c r="A81" s="85">
        <v>73</v>
      </c>
      <c r="B81" s="144" t="s">
        <v>189</v>
      </c>
      <c r="C81" s="119"/>
      <c r="D81" s="120"/>
      <c r="E81" s="98"/>
      <c r="F81" s="158">
        <f>F84+F85+F88+F91+F97</f>
        <v>489.547</v>
      </c>
      <c r="G81" s="158">
        <f>G84+G85+G88+G91</f>
        <v>52.1</v>
      </c>
      <c r="H81" s="158">
        <f>H84+H85+H88+H91</f>
        <v>52.1</v>
      </c>
      <c r="I81" s="113"/>
      <c r="J81" s="113"/>
      <c r="K81" s="113"/>
      <c r="L81" s="37"/>
    </row>
    <row r="82" spans="1:12" ht="21.75" customHeight="1">
      <c r="A82" s="85">
        <v>74</v>
      </c>
      <c r="B82" s="12" t="s">
        <v>265</v>
      </c>
      <c r="C82" s="119" t="s">
        <v>266</v>
      </c>
      <c r="D82" s="120">
        <v>500</v>
      </c>
      <c r="E82" s="98" t="s">
        <v>161</v>
      </c>
      <c r="F82" s="158">
        <v>320.307</v>
      </c>
      <c r="G82" s="158"/>
      <c r="H82" s="158"/>
      <c r="I82" s="113"/>
      <c r="J82" s="113"/>
      <c r="K82" s="113"/>
      <c r="L82" s="37"/>
    </row>
    <row r="83" spans="1:12" ht="21.75" customHeight="1">
      <c r="A83" s="85">
        <v>75</v>
      </c>
      <c r="B83" s="12" t="s">
        <v>63</v>
      </c>
      <c r="C83" s="119" t="s">
        <v>266</v>
      </c>
      <c r="D83" s="120">
        <v>540</v>
      </c>
      <c r="E83" s="98" t="s">
        <v>161</v>
      </c>
      <c r="F83" s="158">
        <v>320.307</v>
      </c>
      <c r="G83" s="158"/>
      <c r="H83" s="158"/>
      <c r="I83" s="113"/>
      <c r="J83" s="113"/>
      <c r="K83" s="113"/>
      <c r="L83" s="37"/>
    </row>
    <row r="84" spans="1:12" ht="44.25" customHeight="1">
      <c r="A84" s="85">
        <v>76</v>
      </c>
      <c r="B84" s="12" t="s">
        <v>184</v>
      </c>
      <c r="C84" s="119" t="s">
        <v>216</v>
      </c>
      <c r="D84" s="120">
        <v>540</v>
      </c>
      <c r="E84" s="98" t="s">
        <v>161</v>
      </c>
      <c r="F84" s="158">
        <v>320.307</v>
      </c>
      <c r="G84" s="158"/>
      <c r="H84" s="158"/>
      <c r="I84" s="113"/>
      <c r="J84" s="113"/>
      <c r="K84" s="113"/>
      <c r="L84" s="37"/>
    </row>
    <row r="85" spans="1:11" ht="33" customHeight="1">
      <c r="A85" s="85">
        <v>77</v>
      </c>
      <c r="B85" s="36" t="s">
        <v>260</v>
      </c>
      <c r="C85" s="98" t="s">
        <v>169</v>
      </c>
      <c r="D85" s="99"/>
      <c r="E85" s="98" t="s">
        <v>153</v>
      </c>
      <c r="F85" s="158">
        <v>2.1</v>
      </c>
      <c r="G85" s="158">
        <v>2.1</v>
      </c>
      <c r="H85" s="158">
        <v>2.1</v>
      </c>
      <c r="I85" s="34"/>
      <c r="J85" s="34"/>
      <c r="K85" s="34"/>
    </row>
    <row r="86" spans="1:11" ht="33" customHeight="1">
      <c r="A86" s="85">
        <v>78</v>
      </c>
      <c r="B86" s="92" t="s">
        <v>80</v>
      </c>
      <c r="C86" s="98" t="s">
        <v>169</v>
      </c>
      <c r="D86" s="99">
        <v>200</v>
      </c>
      <c r="E86" s="98" t="s">
        <v>153</v>
      </c>
      <c r="F86" s="158">
        <v>2.1</v>
      </c>
      <c r="G86" s="158">
        <v>2.1</v>
      </c>
      <c r="H86" s="158">
        <v>2.1</v>
      </c>
      <c r="I86" s="34"/>
      <c r="J86" s="34"/>
      <c r="K86" s="34"/>
    </row>
    <row r="87" spans="1:11" ht="33" customHeight="1">
      <c r="A87" s="85">
        <v>79</v>
      </c>
      <c r="B87" s="11" t="s">
        <v>259</v>
      </c>
      <c r="C87" s="98" t="s">
        <v>169</v>
      </c>
      <c r="D87" s="99">
        <v>240</v>
      </c>
      <c r="E87" s="98" t="s">
        <v>153</v>
      </c>
      <c r="F87" s="158">
        <v>2.1</v>
      </c>
      <c r="G87" s="158">
        <v>2.1</v>
      </c>
      <c r="H87" s="158">
        <v>2.1</v>
      </c>
      <c r="I87" s="34"/>
      <c r="J87" s="34"/>
      <c r="K87" s="34"/>
    </row>
    <row r="88" spans="1:11" ht="12" customHeight="1">
      <c r="A88" s="85">
        <v>80</v>
      </c>
      <c r="B88" s="127" t="s">
        <v>150</v>
      </c>
      <c r="C88" s="98"/>
      <c r="D88" s="99"/>
      <c r="E88" s="98" t="s">
        <v>154</v>
      </c>
      <c r="F88" s="158">
        <v>50</v>
      </c>
      <c r="G88" s="158">
        <v>50</v>
      </c>
      <c r="H88" s="158">
        <v>50</v>
      </c>
      <c r="I88" s="34"/>
      <c r="J88" s="34"/>
      <c r="K88" s="34"/>
    </row>
    <row r="89" spans="1:11" ht="15" customHeight="1">
      <c r="A89" s="85">
        <v>81</v>
      </c>
      <c r="B89" s="127" t="s">
        <v>162</v>
      </c>
      <c r="C89" s="98" t="s">
        <v>170</v>
      </c>
      <c r="D89" s="99">
        <v>800</v>
      </c>
      <c r="E89" s="98" t="s">
        <v>154</v>
      </c>
      <c r="F89" s="158">
        <v>50</v>
      </c>
      <c r="G89" s="158">
        <v>50</v>
      </c>
      <c r="H89" s="158">
        <v>50</v>
      </c>
      <c r="I89" s="34"/>
      <c r="J89" s="34"/>
      <c r="K89" s="34"/>
    </row>
    <row r="90" spans="1:11" ht="12.75" customHeight="1">
      <c r="A90" s="85">
        <v>82</v>
      </c>
      <c r="B90" s="127" t="s">
        <v>299</v>
      </c>
      <c r="C90" s="98" t="s">
        <v>170</v>
      </c>
      <c r="D90" s="99">
        <v>870</v>
      </c>
      <c r="E90" s="98" t="s">
        <v>154</v>
      </c>
      <c r="F90" s="158">
        <v>50</v>
      </c>
      <c r="G90" s="158">
        <v>50</v>
      </c>
      <c r="H90" s="158">
        <v>50</v>
      </c>
      <c r="I90" s="34"/>
      <c r="J90" s="34"/>
      <c r="K90" s="34"/>
    </row>
    <row r="91" spans="1:11" ht="12.75">
      <c r="A91" s="85">
        <v>83</v>
      </c>
      <c r="B91" s="36" t="s">
        <v>74</v>
      </c>
      <c r="C91" s="98"/>
      <c r="D91" s="99"/>
      <c r="E91" s="98" t="s">
        <v>156</v>
      </c>
      <c r="F91" s="158">
        <v>77.14</v>
      </c>
      <c r="G91" s="158"/>
      <c r="H91" s="158"/>
      <c r="I91" s="34"/>
      <c r="J91" s="34"/>
      <c r="K91" s="34"/>
    </row>
    <row r="92" spans="1:11" ht="27.75" customHeight="1">
      <c r="A92" s="85">
        <v>84</v>
      </c>
      <c r="B92" s="79" t="s">
        <v>261</v>
      </c>
      <c r="C92" s="98" t="s">
        <v>201</v>
      </c>
      <c r="D92" s="99"/>
      <c r="E92" s="98" t="s">
        <v>156</v>
      </c>
      <c r="F92" s="158">
        <f>F93+F95</f>
        <v>77.14</v>
      </c>
      <c r="G92" s="158"/>
      <c r="H92" s="158"/>
      <c r="I92" s="34"/>
      <c r="J92" s="34"/>
      <c r="K92" s="34"/>
    </row>
    <row r="93" spans="1:11" ht="64.5" customHeight="1">
      <c r="A93" s="85">
        <v>85</v>
      </c>
      <c r="B93" s="11" t="s">
        <v>78</v>
      </c>
      <c r="C93" s="98" t="s">
        <v>201</v>
      </c>
      <c r="D93" s="99">
        <v>100</v>
      </c>
      <c r="E93" s="98" t="s">
        <v>156</v>
      </c>
      <c r="F93" s="158">
        <v>75.94</v>
      </c>
      <c r="G93" s="158"/>
      <c r="H93" s="158"/>
      <c r="I93" s="34"/>
      <c r="J93" s="34"/>
      <c r="K93" s="34"/>
    </row>
    <row r="94" spans="1:8" ht="25.5">
      <c r="A94" s="85">
        <v>86</v>
      </c>
      <c r="B94" s="35" t="s">
        <v>79</v>
      </c>
      <c r="C94" s="98" t="s">
        <v>201</v>
      </c>
      <c r="D94" s="118">
        <v>120</v>
      </c>
      <c r="E94" s="117" t="s">
        <v>156</v>
      </c>
      <c r="F94" s="158">
        <v>75.94</v>
      </c>
      <c r="G94" s="158"/>
      <c r="H94" s="158"/>
    </row>
    <row r="95" spans="1:8" ht="25.5">
      <c r="A95" s="85">
        <v>87</v>
      </c>
      <c r="B95" s="92" t="s">
        <v>80</v>
      </c>
      <c r="C95" s="98" t="s">
        <v>201</v>
      </c>
      <c r="D95" s="118">
        <v>200</v>
      </c>
      <c r="E95" s="117" t="s">
        <v>156</v>
      </c>
      <c r="F95" s="158">
        <v>1.2</v>
      </c>
      <c r="G95" s="158"/>
      <c r="H95" s="158"/>
    </row>
    <row r="96" spans="1:8" ht="31.5" customHeight="1">
      <c r="A96" s="85">
        <v>88</v>
      </c>
      <c r="B96" s="11" t="s">
        <v>259</v>
      </c>
      <c r="C96" s="98" t="s">
        <v>201</v>
      </c>
      <c r="D96" s="118">
        <v>240</v>
      </c>
      <c r="E96" s="117" t="s">
        <v>156</v>
      </c>
      <c r="F96" s="158">
        <v>1.2</v>
      </c>
      <c r="G96" s="158"/>
      <c r="H96" s="158"/>
    </row>
    <row r="97" spans="1:8" ht="16.5" customHeight="1">
      <c r="A97" s="85">
        <v>89</v>
      </c>
      <c r="B97" s="130" t="s">
        <v>321</v>
      </c>
      <c r="C97" s="98"/>
      <c r="D97" s="118"/>
      <c r="E97" s="117" t="s">
        <v>324</v>
      </c>
      <c r="F97" s="158">
        <v>40</v>
      </c>
      <c r="G97" s="158"/>
      <c r="H97" s="158"/>
    </row>
    <row r="98" spans="1:8" ht="42.75" customHeight="1">
      <c r="A98" s="85">
        <v>90</v>
      </c>
      <c r="B98" s="130" t="s">
        <v>322</v>
      </c>
      <c r="C98" s="170" t="s">
        <v>323</v>
      </c>
      <c r="D98" s="118"/>
      <c r="E98" s="117" t="s">
        <v>324</v>
      </c>
      <c r="F98" s="158">
        <v>40</v>
      </c>
      <c r="G98" s="158"/>
      <c r="H98" s="158"/>
    </row>
    <row r="99" spans="1:8" ht="52.5" customHeight="1">
      <c r="A99" s="85">
        <v>91</v>
      </c>
      <c r="B99" s="11" t="s">
        <v>78</v>
      </c>
      <c r="C99" s="170" t="s">
        <v>323</v>
      </c>
      <c r="D99" s="118">
        <v>100</v>
      </c>
      <c r="E99" s="117" t="s">
        <v>324</v>
      </c>
      <c r="F99" s="158">
        <v>40</v>
      </c>
      <c r="G99" s="158"/>
      <c r="H99" s="158"/>
    </row>
    <row r="100" spans="1:8" ht="31.5" customHeight="1">
      <c r="A100" s="85">
        <v>92</v>
      </c>
      <c r="B100" s="35" t="s">
        <v>79</v>
      </c>
      <c r="C100" s="170" t="s">
        <v>323</v>
      </c>
      <c r="D100" s="118">
        <v>120</v>
      </c>
      <c r="E100" s="117" t="s">
        <v>324</v>
      </c>
      <c r="F100" s="158">
        <v>40</v>
      </c>
      <c r="G100" s="158"/>
      <c r="H100" s="158"/>
    </row>
    <row r="101" spans="1:8" ht="12.75">
      <c r="A101" s="85">
        <v>93</v>
      </c>
      <c r="B101" s="96" t="s">
        <v>88</v>
      </c>
      <c r="C101" s="119"/>
      <c r="D101" s="120"/>
      <c r="E101" s="119"/>
      <c r="F101" s="158"/>
      <c r="G101" s="158">
        <v>227.961</v>
      </c>
      <c r="H101" s="158">
        <v>395.133</v>
      </c>
    </row>
    <row r="102" spans="1:8" ht="12.75">
      <c r="A102" s="151">
        <v>94</v>
      </c>
      <c r="B102" s="36" t="s">
        <v>77</v>
      </c>
      <c r="C102" s="98"/>
      <c r="D102" s="99"/>
      <c r="E102" s="98"/>
      <c r="F102" s="158">
        <f>F81+F68+F9</f>
        <v>11628.377</v>
      </c>
      <c r="G102" s="158">
        <f>G84+G81+G68+G9+G101</f>
        <v>7571.598000000001</v>
      </c>
      <c r="H102" s="158">
        <f>H84+H81+H68+H9+H101</f>
        <v>7571.598</v>
      </c>
    </row>
    <row r="103" ht="12.75">
      <c r="F103" s="121"/>
    </row>
    <row r="104" ht="12.75">
      <c r="F104" s="121"/>
    </row>
  </sheetData>
  <sheetProtection/>
  <mergeCells count="5">
    <mergeCell ref="F1:H1"/>
    <mergeCell ref="B4:F5"/>
    <mergeCell ref="A4:A5"/>
    <mergeCell ref="D3:H3"/>
    <mergeCell ref="D2:H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2" max="2" width="32.00390625" style="0" customWidth="1"/>
    <col min="3" max="3" width="15.25390625" style="0" customWidth="1"/>
    <col min="4" max="4" width="14.25390625" style="0" customWidth="1"/>
    <col min="5" max="5" width="15.00390625" style="0" customWidth="1"/>
  </cols>
  <sheetData>
    <row r="1" spans="1:5" ht="12.75">
      <c r="A1" s="136"/>
      <c r="B1" s="136"/>
      <c r="C1" s="136"/>
      <c r="D1" s="202" t="s">
        <v>300</v>
      </c>
      <c r="E1" s="203"/>
    </row>
    <row r="2" spans="1:6" ht="12.75">
      <c r="A2" s="136"/>
      <c r="B2" s="136"/>
      <c r="C2" s="2"/>
      <c r="D2" s="203"/>
      <c r="E2" s="203"/>
      <c r="F2" s="2"/>
    </row>
    <row r="3" spans="1:5" ht="12.75">
      <c r="A3" s="136"/>
      <c r="B3" s="136"/>
      <c r="C3" s="136"/>
      <c r="D3" s="203"/>
      <c r="E3" s="203"/>
    </row>
    <row r="4" spans="1:5" ht="12.75">
      <c r="A4" s="136"/>
      <c r="B4" s="136"/>
      <c r="C4" s="208" t="s">
        <v>360</v>
      </c>
      <c r="D4" s="208"/>
      <c r="E4" s="208"/>
    </row>
    <row r="5" spans="1:5" ht="12.75">
      <c r="A5" s="136"/>
      <c r="B5" s="136"/>
      <c r="C5" s="136"/>
      <c r="D5" s="136"/>
      <c r="E5" s="137"/>
    </row>
    <row r="6" spans="1:5" ht="12.75">
      <c r="A6" s="136"/>
      <c r="B6" s="136"/>
      <c r="C6" s="136"/>
      <c r="D6" s="137"/>
      <c r="E6" s="136"/>
    </row>
    <row r="7" spans="1:5" ht="12.75">
      <c r="A7" s="201" t="s">
        <v>265</v>
      </c>
      <c r="B7" s="201"/>
      <c r="C7" s="201"/>
      <c r="D7" s="201"/>
      <c r="E7" s="201"/>
    </row>
    <row r="8" spans="1:5" ht="12.75">
      <c r="A8" s="201" t="s">
        <v>281</v>
      </c>
      <c r="B8" s="201"/>
      <c r="C8" s="201"/>
      <c r="D8" s="201"/>
      <c r="E8" s="201"/>
    </row>
    <row r="9" spans="1:5" ht="12.75">
      <c r="A9" s="201" t="s">
        <v>209</v>
      </c>
      <c r="B9" s="201"/>
      <c r="C9" s="201"/>
      <c r="D9" s="201"/>
      <c r="E9" s="201"/>
    </row>
    <row r="10" spans="1:5" ht="12.75">
      <c r="A10" s="204" t="s">
        <v>210</v>
      </c>
      <c r="B10" s="204"/>
      <c r="C10" s="204"/>
      <c r="D10" s="204"/>
      <c r="E10" s="204"/>
    </row>
    <row r="11" spans="1:5" ht="12.75">
      <c r="A11" s="138"/>
      <c r="B11" s="138"/>
      <c r="C11" s="138"/>
      <c r="D11" s="138"/>
      <c r="E11" s="138" t="s">
        <v>7</v>
      </c>
    </row>
    <row r="12" spans="1:5" ht="12.75" customHeight="1">
      <c r="A12" s="205" t="s">
        <v>211</v>
      </c>
      <c r="B12" s="205" t="s">
        <v>212</v>
      </c>
      <c r="C12" s="206">
        <v>2017</v>
      </c>
      <c r="D12" s="206">
        <v>2018</v>
      </c>
      <c r="E12" s="206">
        <v>2019</v>
      </c>
    </row>
    <row r="13" spans="1:5" ht="12.75">
      <c r="A13" s="205"/>
      <c r="B13" s="205"/>
      <c r="C13" s="207"/>
      <c r="D13" s="207"/>
      <c r="E13" s="207"/>
    </row>
    <row r="14" spans="1:5" ht="12.75">
      <c r="A14" s="134"/>
      <c r="B14" s="139">
        <v>1</v>
      </c>
      <c r="C14" s="139">
        <v>2</v>
      </c>
      <c r="D14" s="139">
        <v>3</v>
      </c>
      <c r="E14" s="139">
        <v>4</v>
      </c>
    </row>
    <row r="15" spans="1:5" ht="37.5" customHeight="1">
      <c r="A15" s="139">
        <v>1</v>
      </c>
      <c r="B15" s="130" t="s">
        <v>251</v>
      </c>
      <c r="C15" s="140">
        <v>320.307</v>
      </c>
      <c r="D15" s="140">
        <v>0</v>
      </c>
      <c r="E15" s="140">
        <v>0</v>
      </c>
    </row>
    <row r="16" spans="1:5" ht="12.75">
      <c r="A16" s="130"/>
      <c r="B16" s="141" t="s">
        <v>213</v>
      </c>
      <c r="C16" s="140">
        <v>320.307</v>
      </c>
      <c r="D16" s="142">
        <f>SUM(D15:D15)</f>
        <v>0</v>
      </c>
      <c r="E16" s="143">
        <f>SUM(E15:E15)</f>
        <v>0</v>
      </c>
    </row>
  </sheetData>
  <sheetProtection/>
  <mergeCells count="11">
    <mergeCell ref="A7:E7"/>
    <mergeCell ref="A8:E8"/>
    <mergeCell ref="A9:E9"/>
    <mergeCell ref="D1:E3"/>
    <mergeCell ref="A10:E10"/>
    <mergeCell ref="A12:A13"/>
    <mergeCell ref="B12:B13"/>
    <mergeCell ref="C12:C13"/>
    <mergeCell ref="D12:D13"/>
    <mergeCell ref="E12:E13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ФУЭ администрации Мотыгинского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Савельева Р.Г.</dc:creator>
  <cp:keywords/>
  <dc:description/>
  <cp:lastModifiedBy>DELL</cp:lastModifiedBy>
  <cp:lastPrinted>2017-08-10T04:54:45Z</cp:lastPrinted>
  <dcterms:created xsi:type="dcterms:W3CDTF">2005-11-20T02:14:16Z</dcterms:created>
  <dcterms:modified xsi:type="dcterms:W3CDTF">2017-08-10T04:57:42Z</dcterms:modified>
  <cp:category/>
  <cp:version/>
  <cp:contentType/>
  <cp:contentStatus/>
</cp:coreProperties>
</file>