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<sst xmlns="http://schemas.openxmlformats.org/spreadsheetml/2006/main" count="855" uniqueCount="316">
  <si>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</si>
  <si>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</si>
  <si>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</si>
  <si>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</si>
  <si>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</si>
  <si>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</si>
  <si>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</si>
  <si>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</si>
  <si>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</si>
  <si>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</si>
  <si>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</si>
  <si>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</si>
  <si>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</si>
  <si>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</si>
  <si>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</si>
  <si>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</si>
  <si>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</si>
  <si>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</si>
  <si>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</si>
  <si>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</si>
  <si>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</si>
  <si>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</si>
  <si>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</si>
  <si>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</si>
  <si>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</si>
  <si>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</si>
  <si>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</si>
  <si>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</si>
  <si>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</si>
  <si>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</si>
  <si>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</si>
  <si>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</si>
  <si>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</si>
  <si>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</si>
  <si>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</si>
  <si>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</si>
  <si>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</si>
  <si>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</si>
  <si>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</si>
  <si>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</si>
  <si>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</si>
  <si>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</si>
  <si>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</si>
  <si>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</si>
  <si>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</si>
  <si>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</si>
  <si>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</si>
  <si>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</si>
  <si>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</si>
  <si>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</si>
  <si>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</si>
  <si>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</si>
  <si>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</si>
  <si>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</si>
  <si>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</si>
  <si>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</si>
  <si>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</si>
  <si>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</si>
  <si>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</si>
  <si>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</si>
  <si>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</si>
  <si>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</si>
  <si>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</si>
  <si>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</si>
  <si>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</si>
  <si>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</si>
  <si>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</si>
  <si>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 xml:space="preserve"> 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</si>
  <si>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</si>
  <si>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</si>
  <si>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</si>
  <si>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</si>
  <si>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</si>
  <si>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</si>
  <si>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</si>
  <si>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</si>
  <si>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</si>
  <si>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</si>
  <si>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</si>
  <si>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</si>
  <si>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</si>
  <si>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</si>
  <si>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</si>
  <si>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</si>
  <si>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</si>
  <si>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</si>
  <si>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</si>
  <si>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</si>
  <si>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</si>
  <si>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</si>
  <si>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</si>
  <si>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</si>
  <si>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</si>
  <si>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</si>
  <si>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</si>
  <si>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</si>
  <si>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</si>
  <si>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</si>
  <si>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</si>
  <si>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</si>
  <si>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</si>
  <si>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</si>
  <si>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</si>
  <si>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</si>
  <si>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</si>
  <si>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</si>
  <si>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</si>
  <si>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</si>
  <si>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</si>
  <si>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</si>
  <si>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</si>
  <si>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</si>
  <si>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</si>
  <si>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</si>
  <si>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</si>
  <si>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</si>
  <si>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</si>
  <si>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</si>
  <si>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</si>
  <si>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</si>
  <si>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</si>
  <si>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</si>
  <si>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</si>
  <si>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</si>
  <si>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</si>
  <si>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</si>
  <si>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</si>
  <si>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</si>
  <si>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</si>
  <si>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</si>
  <si>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</si>
  <si>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</si>
  <si>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</si>
  <si>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</si>
  <si>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</si>
  <si>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</si>
  <si>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</si>
  <si>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</si>
  <si>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</si>
  <si>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</si>
  <si>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</si>
  <si>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</si>
  <si>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</si>
  <si>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</si>
  <si>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</si>
  <si>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</si>
  <si>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</si>
  <si>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</si>
  <si>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</si>
  <si>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</si>
  <si>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</si>
  <si>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</si>
  <si>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</si>
  <si>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</si>
  <si>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</si>
  <si>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</si>
  <si>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</si>
  <si>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</si>
  <si>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</si>
  <si>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</si>
  <si>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</si>
  <si>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</si>
  <si>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</si>
  <si>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</si>
  <si>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2018 год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</si>
  <si>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</si>
  <si>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</si>
  <si>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</si>
  <si>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</si>
  <si>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</si>
  <si>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</si>
  <si>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</si>
  <si>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</si>
  <si>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</si>
  <si>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</si>
  <si>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</si>
  <si>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</si>
  <si>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</si>
  <si>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</si>
  <si>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</si>
  <si>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</si>
  <si>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</si>
  <si>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</si>
  <si>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</si>
  <si>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</si>
  <si>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</si>
  <si>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</si>
  <si>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</si>
  <si>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</si>
  <si>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</si>
  <si>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</si>
  <si>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</si>
  <si>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</si>
  <si>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</si>
  <si>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</si>
  <si>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</si>
  <si>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</si>
  <si>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</si>
  <si>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</si>
  <si>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</si>
  <si>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</si>
  <si>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</si>
  <si>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</si>
  <si>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</si>
  <si>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</si>
  <si>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</si>
  <si>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</si>
  <si>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</si>
  <si>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</si>
  <si>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</si>
  <si>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</si>
  <si>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</si>
  <si>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</si>
  <si>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</si>
  <si>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</si>
  <si>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</si>
  <si>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</si>
  <si>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</si>
  <si>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</si>
  <si>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</si>
  <si>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</si>
  <si>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</si>
  <si>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</si>
  <si>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</si>
  <si>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</si>
  <si>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</si>
  <si>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</si>
  <si>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</si>
  <si>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</si>
  <si>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</si>
  <si>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</si>
  <si>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</si>
  <si>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</si>
  <si>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</si>
  <si>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</si>
  <si>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</si>
  <si>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</si>
  <si>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</si>
  <si>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</si>
  <si>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</si>
  <si>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</si>
  <si>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</si>
  <si>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</si>
  <si>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</si>
  <si>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</si>
  <si>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</si>
  <si>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</si>
  <si>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</si>
  <si>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</si>
  <si>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</si>
  <si>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</si>
  <si>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Дотации бюджетам сельских  поселений на выравнивание бюджетной обеспеченности  из районного фонда финансовой поддержки поселений</t>
  </si>
  <si>
    <t xml:space="preserve">Дотации бюджетам сельских поселений на выравнивание бюджетной обеспеченности  из регионального фонда финансовой поддержки 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</si>
  <si>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</si>
  <si>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</si>
  <si>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</si>
  <si>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</si>
  <si>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</si>
  <si>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</si>
  <si>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</si>
  <si>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</si>
  <si>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</si>
  <si>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</si>
  <si>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</si>
  <si>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</si>
  <si>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</si>
  <si>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</si>
  <si>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</si>
  <si>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</si>
  <si>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</si>
  <si>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</si>
  <si>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</si>
  <si>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</si>
  <si>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</si>
  <si>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>Сумма на 2018г тыс.руб.</t>
  </si>
  <si>
    <t>Сумма на 2019г    тыс.руб.</t>
  </si>
  <si>
    <t>Сумма на 2020 г    тыс.руб.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</si>
  <si>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</si>
  <si>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</si>
  <si>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</si>
  <si>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</si>
  <si>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</si>
  <si>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</si>
  <si>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</si>
  <si>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</si>
  <si>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</si>
  <si>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</si>
  <si>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</si>
  <si>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</si>
  <si>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</si>
  <si>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</si>
  <si>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>2020 год</t>
  </si>
  <si>
    <t>Подпрограмма  "Повышение устойчивости и модернизация ЖКХ, жилфонда, основных и стратегических объектов жизнеобеспечения поселения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</si>
  <si>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</si>
  <si>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>Источники внутреннего финансирования дефицита  бюджета муниципального образования  Южно-Енисейский сельсовет в 2018 году и плановом периоде 2019-2020 годов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</si>
  <si>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</si>
  <si>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</si>
  <si>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>Сумма на 2019 год     тыс.руб.</t>
  </si>
  <si>
    <t>Сумма на 2020 год  тыс.руб.</t>
  </si>
  <si>
    <t>Сумма на 2021 год   тыс.руб.</t>
  </si>
  <si>
    <t>Доходы бюджета муниципального образования Южно-Енисейский сельсовет на 2019 и плановый период 2020-2021 годов</t>
  </si>
  <si>
    <t>на 2019 год и плановый перид 2020-2021 годов</t>
  </si>
  <si>
    <t xml:space="preserve"> классификации расходов бюджетов Российской Федерации на 2019 год и плановый период 2020-2021 годов</t>
  </si>
  <si>
    <t>Сумма на 2019 год  тыс.руб.</t>
  </si>
  <si>
    <t>Сумма на 2020 год   тыс.руб.</t>
  </si>
  <si>
    <t>Сумма на 2021 год    тыс.руб.</t>
  </si>
  <si>
    <t>2021 год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</si>
  <si>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</si>
  <si>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0150075080</t>
  </si>
  <si>
    <t xml:space="preserve">Приложение № 7 к  решению  </t>
  </si>
  <si>
    <t>Приложение № 3 к  решения о бюджете № 31-75  от     12.2018г.</t>
  </si>
  <si>
    <t xml:space="preserve"> к  решению о бюджете № 31-75 от     12.2018г.</t>
  </si>
  <si>
    <t>к  решению о бюджете № 31-75 от     12.2018г.</t>
  </si>
  <si>
    <t xml:space="preserve">  к    решению о бюджете № 31-75 от    12.2018г.</t>
  </si>
  <si>
    <t xml:space="preserve">к   решению о бюджете № 31-75 от    12.2018 г. </t>
  </si>
  <si>
    <t>о бюджете № 31-75 от    12.2018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</si>
</sst>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87" fontId="14" fillId="33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7" fontId="14" fillId="34" borderId="13" xfId="0" applyNumberFormat="1" applyFont="1" applyFill="1" applyBorder="1" applyAlignment="1">
      <alignment horizontal="center" vertical="center" wrapText="1"/>
    </xf>
    <xf numFmtId="187" fontId="14" fillId="35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187" fontId="7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10" fillId="0" borderId="13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192" fontId="15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 shrinkToFit="1"/>
    </xf>
    <xf numFmtId="49" fontId="15" fillId="0" borderId="0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top" wrapText="1" shrinkToFit="1"/>
    </xf>
    <xf numFmtId="49" fontId="11" fillId="0" borderId="13" xfId="0" applyNumberFormat="1" applyFont="1" applyFill="1" applyBorder="1" applyAlignment="1">
      <alignment horizontal="center" wrapText="1" shrinkToFit="1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vertical="top" wrapText="1"/>
    </xf>
    <xf numFmtId="192" fontId="11" fillId="0" borderId="0" xfId="0" applyNumberFormat="1" applyFont="1" applyFill="1" applyAlignment="1">
      <alignment horizontal="center" wrapText="1"/>
    </xf>
    <xf numFmtId="192" fontId="11" fillId="0" borderId="0" xfId="0" applyNumberFormat="1" applyFont="1" applyFill="1" applyBorder="1" applyAlignment="1">
      <alignment horizontal="right" shrinkToFit="1"/>
    </xf>
    <xf numFmtId="192" fontId="11" fillId="0" borderId="13" xfId="0" applyNumberFormat="1" applyFont="1" applyFill="1" applyBorder="1" applyAlignment="1">
      <alignment horizontal="center" vertical="center" wrapText="1" shrinkToFit="1"/>
    </xf>
    <xf numFmtId="3" fontId="11" fillId="0" borderId="13" xfId="0" applyNumberFormat="1" applyFont="1" applyFill="1" applyBorder="1" applyAlignment="1">
      <alignment horizontal="center" wrapText="1" shrinkToFit="1"/>
    </xf>
    <xf numFmtId="49" fontId="16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192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7" fillId="0" borderId="0" xfId="0" applyFont="1" applyFill="1" applyAlignment="1">
      <alignment vertical="top" wrapText="1"/>
    </xf>
    <xf numFmtId="192" fontId="17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4" fontId="11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7" fontId="14" fillId="36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9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wrapText="1"/>
      <protection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60" fillId="0" borderId="13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vertical="distributed" textRotation="90" wrapText="1"/>
    </xf>
    <xf numFmtId="0" fontId="13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88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188" fontId="14" fillId="0" borderId="0" xfId="0" applyNumberFormat="1" applyFont="1" applyFill="1" applyBorder="1" applyAlignment="1">
      <alignment horizontal="right" wrapText="1"/>
    </xf>
    <xf numFmtId="188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87" fontId="10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1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justify" vertical="center" wrapText="1"/>
    </xf>
    <xf numFmtId="0" fontId="6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justify" vertical="center"/>
    </xf>
    <xf numFmtId="49" fontId="10" fillId="0" borderId="13" xfId="0" applyNumberFormat="1" applyFont="1" applyBorder="1" applyAlignment="1">
      <alignment horizontal="right" wrapText="1"/>
    </xf>
    <xf numFmtId="187" fontId="1" fillId="0" borderId="13" xfId="0" applyNumberFormat="1" applyFont="1" applyFill="1" applyBorder="1" applyAlignment="1">
      <alignment wrapText="1"/>
    </xf>
    <xf numFmtId="187" fontId="5" fillId="0" borderId="13" xfId="0" applyNumberFormat="1" applyFont="1" applyFill="1" applyBorder="1" applyAlignment="1">
      <alignment horizontal="center" vertical="center" wrapText="1"/>
    </xf>
    <xf numFmtId="187" fontId="5" fillId="0" borderId="13" xfId="0" applyNumberFormat="1" applyFont="1" applyFill="1" applyBorder="1" applyAlignment="1">
      <alignment horizontal="center" vertical="center"/>
    </xf>
    <xf numFmtId="187" fontId="10" fillId="0" borderId="13" xfId="0" applyNumberFormat="1" applyFont="1" applyBorder="1" applyAlignment="1">
      <alignment/>
    </xf>
    <xf numFmtId="187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7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3" xfId="0" applyFont="1" applyBorder="1" applyAlignment="1">
      <alignment wrapText="1"/>
    </xf>
    <xf numFmtId="187" fontId="9" fillId="0" borderId="13" xfId="0" applyNumberFormat="1" applyFont="1" applyBorder="1" applyAlignment="1">
      <alignment/>
    </xf>
    <xf numFmtId="187" fontId="9" fillId="0" borderId="13" xfId="0" applyNumberFormat="1" applyFont="1" applyBorder="1" applyAlignment="1">
      <alignment horizontal="center"/>
    </xf>
    <xf numFmtId="187" fontId="7" fillId="0" borderId="13" xfId="0" applyNumberFormat="1" applyFont="1" applyFill="1" applyBorder="1" applyAlignment="1">
      <alignment horizontal="center" vertical="center" wrapText="1"/>
    </xf>
    <xf numFmtId="187" fontId="9" fillId="0" borderId="13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13" xfId="0" applyFont="1" applyBorder="1" applyAlignment="1">
      <alignment horizontal="right" wrapText="1"/>
    </xf>
    <xf numFmtId="49" fontId="9" fillId="0" borderId="13" xfId="0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192" fontId="15" fillId="0" borderId="0" xfId="0" applyNumberFormat="1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192" fontId="11" fillId="0" borderId="13" xfId="0" applyNumberFormat="1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J2" sqref="J2:M2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11.125" style="1" customWidth="1"/>
    <col min="10" max="10" width="46.125" style="90" customWidth="1"/>
    <col min="11" max="11" width="9.375" style="90" hidden="1" customWidth="1"/>
    <col min="12" max="12" width="9.375" style="90" customWidth="1"/>
    <col min="13" max="13" width="10.125" style="1" customWidth="1"/>
    <col min="14" max="16384" width="9.125" style="1" customWidth="1"/>
  </cols>
  <sheetData>
    <row r="1" spans="2:14" ht="33" customHeight="1">
      <c r="B1" s="2"/>
      <c r="C1" s="2"/>
      <c r="D1" s="2"/>
      <c r="E1" s="2"/>
      <c r="F1" s="2"/>
      <c r="G1" s="2"/>
      <c r="H1" s="2"/>
      <c r="I1" s="2"/>
      <c r="J1" s="182" t="s">
        <v>310</v>
      </c>
      <c r="K1" s="182"/>
      <c r="L1" s="182"/>
      <c r="M1" s="182"/>
      <c r="N1" s="81"/>
    </row>
    <row r="2" spans="2:14" ht="12.75">
      <c r="B2" s="2"/>
      <c r="C2" s="2"/>
      <c r="D2" s="2"/>
      <c r="E2" s="2"/>
      <c r="F2" s="2"/>
      <c r="G2" s="2"/>
      <c r="H2" s="2"/>
      <c r="I2" s="2"/>
      <c r="J2" s="181"/>
      <c r="K2" s="181"/>
      <c r="L2" s="181"/>
      <c r="M2" s="181"/>
      <c r="N2" s="81"/>
    </row>
    <row r="3" spans="2:14" ht="12.75">
      <c r="B3" s="79"/>
      <c r="C3" s="79"/>
      <c r="D3" s="79"/>
      <c r="E3" s="79"/>
      <c r="F3" s="79"/>
      <c r="G3" s="79"/>
      <c r="H3" s="79"/>
      <c r="I3" s="79"/>
      <c r="J3" s="181"/>
      <c r="K3" s="181"/>
      <c r="L3" s="181"/>
      <c r="M3" s="181"/>
      <c r="N3" s="81"/>
    </row>
    <row r="4" spans="2:14" ht="12.7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1"/>
    </row>
    <row r="5" spans="2:14" ht="12.75" customHeight="1">
      <c r="B5" s="2"/>
      <c r="C5" s="2"/>
      <c r="D5" s="2"/>
      <c r="E5" s="2"/>
      <c r="F5" s="2"/>
      <c r="G5" s="2"/>
      <c r="H5" s="2"/>
      <c r="I5" s="2"/>
      <c r="J5" s="181"/>
      <c r="K5" s="181"/>
      <c r="L5" s="181"/>
      <c r="M5" s="181"/>
      <c r="N5" s="81"/>
    </row>
    <row r="6" spans="2:14" ht="12.75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81"/>
    </row>
    <row r="7" spans="2:14" ht="12.75" customHeight="1">
      <c r="B7" s="165" t="s">
        <v>300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81"/>
    </row>
    <row r="8" spans="2:14" ht="12.75" customHeight="1">
      <c r="B8" s="179"/>
      <c r="C8" s="179"/>
      <c r="D8" s="179"/>
      <c r="E8" s="179"/>
      <c r="F8" s="179"/>
      <c r="G8" s="179"/>
      <c r="H8" s="179"/>
      <c r="I8" s="179"/>
      <c r="J8" s="180"/>
      <c r="K8" s="180"/>
      <c r="L8" s="180"/>
      <c r="M8" s="180"/>
      <c r="N8" s="81"/>
    </row>
    <row r="9" spans="1:14" ht="12.75" customHeight="1">
      <c r="A9" s="178" t="s">
        <v>55</v>
      </c>
      <c r="B9" s="177" t="s">
        <v>31</v>
      </c>
      <c r="C9" s="177"/>
      <c r="D9" s="177"/>
      <c r="E9" s="177"/>
      <c r="F9" s="177"/>
      <c r="G9" s="177"/>
      <c r="H9" s="177"/>
      <c r="I9" s="177"/>
      <c r="J9" s="175" t="s">
        <v>6</v>
      </c>
      <c r="K9" s="83"/>
      <c r="L9" s="175" t="s">
        <v>297</v>
      </c>
      <c r="M9" s="175" t="s">
        <v>298</v>
      </c>
      <c r="N9" s="175" t="s">
        <v>299</v>
      </c>
    </row>
    <row r="10" spans="1:14" ht="126" customHeight="1">
      <c r="A10" s="178"/>
      <c r="B10" s="105" t="s">
        <v>32</v>
      </c>
      <c r="C10" s="105" t="s">
        <v>33</v>
      </c>
      <c r="D10" s="105" t="s">
        <v>34</v>
      </c>
      <c r="E10" s="105" t="s">
        <v>35</v>
      </c>
      <c r="F10" s="105" t="s">
        <v>36</v>
      </c>
      <c r="G10" s="105" t="s">
        <v>37</v>
      </c>
      <c r="H10" s="105" t="s">
        <v>38</v>
      </c>
      <c r="I10" s="106" t="s">
        <v>39</v>
      </c>
      <c r="J10" s="176"/>
      <c r="K10" s="82" t="s">
        <v>8</v>
      </c>
      <c r="L10" s="176"/>
      <c r="M10" s="176"/>
      <c r="N10" s="176"/>
    </row>
    <row r="11" spans="1:14" ht="12.75">
      <c r="A11" s="103">
        <v>1</v>
      </c>
      <c r="B11" s="66" t="s">
        <v>0</v>
      </c>
      <c r="C11" s="66" t="s">
        <v>163</v>
      </c>
      <c r="D11" s="66" t="s">
        <v>40</v>
      </c>
      <c r="E11" s="66" t="s">
        <v>40</v>
      </c>
      <c r="F11" s="66" t="s">
        <v>41</v>
      </c>
      <c r="G11" s="66" t="s">
        <v>40</v>
      </c>
      <c r="H11" s="66" t="s">
        <v>42</v>
      </c>
      <c r="I11" s="66" t="s">
        <v>41</v>
      </c>
      <c r="J11" s="104" t="s">
        <v>220</v>
      </c>
      <c r="K11" s="68">
        <v>57027</v>
      </c>
      <c r="L11" s="152">
        <f>L14+L15+L21+L30+L28</f>
        <v>510.93999999999994</v>
      </c>
      <c r="M11" s="152">
        <f>M14+M15+M21+M30+M28</f>
        <v>537.54</v>
      </c>
      <c r="N11" s="152">
        <f>N14+N15+N21+N30+N28</f>
        <v>567.9399999999999</v>
      </c>
    </row>
    <row r="12" spans="1:14" ht="12.75">
      <c r="A12" s="103">
        <v>2</v>
      </c>
      <c r="B12" s="66" t="s">
        <v>41</v>
      </c>
      <c r="C12" s="66" t="s">
        <v>43</v>
      </c>
      <c r="D12" s="66" t="s">
        <v>44</v>
      </c>
      <c r="E12" s="66" t="s">
        <v>40</v>
      </c>
      <c r="F12" s="66" t="s">
        <v>41</v>
      </c>
      <c r="G12" s="66" t="s">
        <v>40</v>
      </c>
      <c r="H12" s="66" t="s">
        <v>42</v>
      </c>
      <c r="I12" s="66" t="s">
        <v>41</v>
      </c>
      <c r="J12" s="104" t="s">
        <v>219</v>
      </c>
      <c r="K12" s="68"/>
      <c r="L12" s="152">
        <v>250</v>
      </c>
      <c r="M12" s="152">
        <v>263</v>
      </c>
      <c r="N12" s="152">
        <v>263</v>
      </c>
    </row>
    <row r="13" spans="1:14" ht="12.75">
      <c r="A13" s="103">
        <v>3</v>
      </c>
      <c r="B13" s="66" t="s">
        <v>57</v>
      </c>
      <c r="C13" s="66" t="s">
        <v>43</v>
      </c>
      <c r="D13" s="66" t="s">
        <v>44</v>
      </c>
      <c r="E13" s="66" t="s">
        <v>47</v>
      </c>
      <c r="F13" s="66" t="s">
        <v>41</v>
      </c>
      <c r="G13" s="66" t="s">
        <v>44</v>
      </c>
      <c r="H13" s="66" t="s">
        <v>42</v>
      </c>
      <c r="I13" s="66" t="s">
        <v>46</v>
      </c>
      <c r="J13" s="104" t="s">
        <v>221</v>
      </c>
      <c r="K13" s="68"/>
      <c r="L13" s="152">
        <v>250</v>
      </c>
      <c r="M13" s="152">
        <v>263</v>
      </c>
      <c r="N13" s="152">
        <v>263</v>
      </c>
    </row>
    <row r="14" spans="1:14" ht="59.25" customHeight="1">
      <c r="A14" s="103">
        <v>4</v>
      </c>
      <c r="B14" s="66" t="s">
        <v>57</v>
      </c>
      <c r="C14" s="66" t="s">
        <v>43</v>
      </c>
      <c r="D14" s="66" t="s">
        <v>44</v>
      </c>
      <c r="E14" s="66" t="s">
        <v>47</v>
      </c>
      <c r="F14" s="66" t="s">
        <v>45</v>
      </c>
      <c r="G14" s="66" t="s">
        <v>44</v>
      </c>
      <c r="H14" s="66" t="s">
        <v>42</v>
      </c>
      <c r="I14" s="66" t="s">
        <v>46</v>
      </c>
      <c r="J14" s="67" t="s">
        <v>137</v>
      </c>
      <c r="K14" s="68">
        <v>26086</v>
      </c>
      <c r="L14" s="152">
        <v>250</v>
      </c>
      <c r="M14" s="152">
        <v>263</v>
      </c>
      <c r="N14" s="152">
        <v>263</v>
      </c>
    </row>
    <row r="15" spans="1:14" ht="22.5" customHeight="1">
      <c r="A15" s="103">
        <v>5</v>
      </c>
      <c r="B15" s="86" t="s">
        <v>41</v>
      </c>
      <c r="C15" s="86" t="s">
        <v>43</v>
      </c>
      <c r="D15" s="86" t="s">
        <v>59</v>
      </c>
      <c r="E15" s="86" t="s">
        <v>40</v>
      </c>
      <c r="F15" s="86" t="s">
        <v>41</v>
      </c>
      <c r="G15" s="86" t="s">
        <v>40</v>
      </c>
      <c r="H15" s="86" t="s">
        <v>42</v>
      </c>
      <c r="I15" s="86" t="s">
        <v>41</v>
      </c>
      <c r="J15" s="87" t="s">
        <v>92</v>
      </c>
      <c r="K15" s="85"/>
      <c r="L15" s="152">
        <f>L16</f>
        <v>206.79999999999998</v>
      </c>
      <c r="M15" s="152">
        <f>M16</f>
        <v>220.4</v>
      </c>
      <c r="N15" s="152">
        <f>N16</f>
        <v>250.79999999999998</v>
      </c>
    </row>
    <row r="16" spans="1:14" ht="21" customHeight="1">
      <c r="A16" s="103">
        <v>6</v>
      </c>
      <c r="B16" s="86" t="s">
        <v>98</v>
      </c>
      <c r="C16" s="86" t="s">
        <v>43</v>
      </c>
      <c r="D16" s="86" t="s">
        <v>59</v>
      </c>
      <c r="E16" s="86" t="s">
        <v>47</v>
      </c>
      <c r="F16" s="86" t="s">
        <v>41</v>
      </c>
      <c r="G16" s="86" t="s">
        <v>44</v>
      </c>
      <c r="H16" s="86" t="s">
        <v>42</v>
      </c>
      <c r="I16" s="86" t="s">
        <v>46</v>
      </c>
      <c r="J16" s="87" t="s">
        <v>93</v>
      </c>
      <c r="K16" s="85"/>
      <c r="L16" s="152">
        <f>L17+L18+L19+L20</f>
        <v>206.79999999999998</v>
      </c>
      <c r="M16" s="152">
        <f>M17+M18+M19+M20</f>
        <v>220.4</v>
      </c>
      <c r="N16" s="152">
        <f>N17+N18+N19+N20</f>
        <v>250.79999999999998</v>
      </c>
    </row>
    <row r="17" spans="1:14" ht="61.5" customHeight="1">
      <c r="A17" s="103">
        <v>7</v>
      </c>
      <c r="B17" s="86" t="s">
        <v>98</v>
      </c>
      <c r="C17" s="86" t="s">
        <v>43</v>
      </c>
      <c r="D17" s="86" t="s">
        <v>59</v>
      </c>
      <c r="E17" s="86" t="s">
        <v>47</v>
      </c>
      <c r="F17" s="86" t="s">
        <v>94</v>
      </c>
      <c r="G17" s="86" t="s">
        <v>44</v>
      </c>
      <c r="H17" s="86" t="s">
        <v>42</v>
      </c>
      <c r="I17" s="86" t="s">
        <v>46</v>
      </c>
      <c r="J17" s="87" t="s">
        <v>222</v>
      </c>
      <c r="K17" s="85"/>
      <c r="L17" s="152">
        <v>74.9</v>
      </c>
      <c r="M17" s="152">
        <v>79.9</v>
      </c>
      <c r="N17" s="152">
        <v>90.7</v>
      </c>
    </row>
    <row r="18" spans="1:14" ht="72" customHeight="1">
      <c r="A18" s="103">
        <v>8</v>
      </c>
      <c r="B18" s="86" t="s">
        <v>98</v>
      </c>
      <c r="C18" s="86" t="s">
        <v>43</v>
      </c>
      <c r="D18" s="86" t="s">
        <v>59</v>
      </c>
      <c r="E18" s="86" t="s">
        <v>47</v>
      </c>
      <c r="F18" s="86" t="s">
        <v>95</v>
      </c>
      <c r="G18" s="86" t="s">
        <v>44</v>
      </c>
      <c r="H18" s="86" t="s">
        <v>42</v>
      </c>
      <c r="I18" s="86" t="s">
        <v>46</v>
      </c>
      <c r="J18" s="87" t="s">
        <v>223</v>
      </c>
      <c r="K18" s="85"/>
      <c r="L18" s="152">
        <v>0.5</v>
      </c>
      <c r="M18" s="152">
        <v>0.5</v>
      </c>
      <c r="N18" s="152">
        <v>0.6</v>
      </c>
    </row>
    <row r="19" spans="1:14" ht="65.25" customHeight="1">
      <c r="A19" s="103">
        <v>9</v>
      </c>
      <c r="B19" s="86" t="s">
        <v>98</v>
      </c>
      <c r="C19" s="86" t="s">
        <v>43</v>
      </c>
      <c r="D19" s="86" t="s">
        <v>59</v>
      </c>
      <c r="E19" s="86" t="s">
        <v>47</v>
      </c>
      <c r="F19" s="86" t="s">
        <v>96</v>
      </c>
      <c r="G19" s="86" t="s">
        <v>44</v>
      </c>
      <c r="H19" s="86" t="s">
        <v>42</v>
      </c>
      <c r="I19" s="86" t="s">
        <v>46</v>
      </c>
      <c r="J19" s="87" t="s">
        <v>224</v>
      </c>
      <c r="K19" s="85"/>
      <c r="L19" s="152">
        <v>145.2</v>
      </c>
      <c r="M19" s="152">
        <v>154.9</v>
      </c>
      <c r="N19" s="152">
        <v>175.9</v>
      </c>
    </row>
    <row r="20" spans="1:14" ht="57.75" customHeight="1">
      <c r="A20" s="103">
        <v>10</v>
      </c>
      <c r="B20" s="86" t="s">
        <v>98</v>
      </c>
      <c r="C20" s="86" t="s">
        <v>43</v>
      </c>
      <c r="D20" s="86" t="s">
        <v>59</v>
      </c>
      <c r="E20" s="86" t="s">
        <v>47</v>
      </c>
      <c r="F20" s="86" t="s">
        <v>97</v>
      </c>
      <c r="G20" s="86" t="s">
        <v>44</v>
      </c>
      <c r="H20" s="86" t="s">
        <v>42</v>
      </c>
      <c r="I20" s="86" t="s">
        <v>46</v>
      </c>
      <c r="J20" s="87" t="s">
        <v>225</v>
      </c>
      <c r="K20" s="85"/>
      <c r="L20" s="152">
        <v>-13.8</v>
      </c>
      <c r="M20" s="152">
        <v>-14.9</v>
      </c>
      <c r="N20" s="152">
        <v>-16.4</v>
      </c>
    </row>
    <row r="21" spans="1:14" ht="12.75">
      <c r="A21" s="103">
        <v>11</v>
      </c>
      <c r="B21" s="66" t="s">
        <v>56</v>
      </c>
      <c r="C21" s="66" t="s">
        <v>43</v>
      </c>
      <c r="D21" s="66" t="s">
        <v>49</v>
      </c>
      <c r="E21" s="66" t="s">
        <v>40</v>
      </c>
      <c r="F21" s="66" t="s">
        <v>41</v>
      </c>
      <c r="G21" s="66" t="s">
        <v>40</v>
      </c>
      <c r="H21" s="66" t="s">
        <v>42</v>
      </c>
      <c r="I21" s="66" t="s">
        <v>41</v>
      </c>
      <c r="J21" s="67" t="s">
        <v>1</v>
      </c>
      <c r="K21" s="68">
        <v>2305</v>
      </c>
      <c r="L21" s="152">
        <v>14.14</v>
      </c>
      <c r="M21" s="152">
        <v>14.14</v>
      </c>
      <c r="N21" s="152">
        <v>14.14</v>
      </c>
    </row>
    <row r="22" spans="1:14" ht="12.75">
      <c r="A22" s="103">
        <v>12</v>
      </c>
      <c r="B22" s="66" t="s">
        <v>57</v>
      </c>
      <c r="C22" s="66" t="s">
        <v>43</v>
      </c>
      <c r="D22" s="66" t="s">
        <v>49</v>
      </c>
      <c r="E22" s="66" t="s">
        <v>44</v>
      </c>
      <c r="F22" s="66" t="s">
        <v>41</v>
      </c>
      <c r="G22" s="66" t="s">
        <v>40</v>
      </c>
      <c r="H22" s="66" t="s">
        <v>42</v>
      </c>
      <c r="I22" s="66" t="s">
        <v>46</v>
      </c>
      <c r="J22" s="67" t="s">
        <v>226</v>
      </c>
      <c r="K22" s="68"/>
      <c r="L22" s="152">
        <v>8.14</v>
      </c>
      <c r="M22" s="152">
        <v>8.14</v>
      </c>
      <c r="N22" s="152">
        <v>8.14</v>
      </c>
    </row>
    <row r="23" spans="1:14" ht="35.25" customHeight="1">
      <c r="A23" s="103">
        <v>13</v>
      </c>
      <c r="B23" s="66" t="s">
        <v>57</v>
      </c>
      <c r="C23" s="66" t="s">
        <v>43</v>
      </c>
      <c r="D23" s="66" t="s">
        <v>49</v>
      </c>
      <c r="E23" s="66" t="s">
        <v>44</v>
      </c>
      <c r="F23" s="66" t="s">
        <v>48</v>
      </c>
      <c r="G23" s="66" t="s">
        <v>171</v>
      </c>
      <c r="H23" s="66" t="s">
        <v>42</v>
      </c>
      <c r="I23" s="66" t="s">
        <v>46</v>
      </c>
      <c r="J23" s="67" t="s">
        <v>227</v>
      </c>
      <c r="K23" s="68">
        <v>2305</v>
      </c>
      <c r="L23" s="152">
        <v>8.14</v>
      </c>
      <c r="M23" s="152">
        <v>8.14</v>
      </c>
      <c r="N23" s="152">
        <v>8.14</v>
      </c>
    </row>
    <row r="24" spans="1:14" ht="12.75">
      <c r="A24" s="103">
        <v>14</v>
      </c>
      <c r="B24" s="66" t="s">
        <v>41</v>
      </c>
      <c r="C24" s="66" t="s">
        <v>43</v>
      </c>
      <c r="D24" s="66" t="s">
        <v>49</v>
      </c>
      <c r="E24" s="66" t="s">
        <v>49</v>
      </c>
      <c r="F24" s="66" t="s">
        <v>41</v>
      </c>
      <c r="G24" s="66" t="s">
        <v>40</v>
      </c>
      <c r="H24" s="66" t="s">
        <v>42</v>
      </c>
      <c r="I24" s="66" t="s">
        <v>46</v>
      </c>
      <c r="J24" s="84" t="s">
        <v>5</v>
      </c>
      <c r="K24" s="85"/>
      <c r="L24" s="152">
        <f>L26</f>
        <v>6</v>
      </c>
      <c r="M24" s="152">
        <v>6</v>
      </c>
      <c r="N24" s="152">
        <v>6</v>
      </c>
    </row>
    <row r="25" spans="1:14" ht="12.75">
      <c r="A25" s="103">
        <v>15</v>
      </c>
      <c r="B25" s="66" t="s">
        <v>57</v>
      </c>
      <c r="C25" s="66" t="s">
        <v>43</v>
      </c>
      <c r="D25" s="66" t="s">
        <v>49</v>
      </c>
      <c r="E25" s="66" t="s">
        <v>49</v>
      </c>
      <c r="F25" s="66" t="s">
        <v>228</v>
      </c>
      <c r="G25" s="66" t="s">
        <v>40</v>
      </c>
      <c r="H25" s="66" t="s">
        <v>42</v>
      </c>
      <c r="I25" s="66" t="s">
        <v>46</v>
      </c>
      <c r="J25" s="84" t="s">
        <v>229</v>
      </c>
      <c r="K25" s="85"/>
      <c r="L25" s="152">
        <v>6</v>
      </c>
      <c r="M25" s="152">
        <v>6</v>
      </c>
      <c r="N25" s="152">
        <v>6</v>
      </c>
    </row>
    <row r="26" spans="1:14" ht="36" customHeight="1">
      <c r="A26" s="103">
        <v>16</v>
      </c>
      <c r="B26" s="66" t="s">
        <v>57</v>
      </c>
      <c r="C26" s="66" t="s">
        <v>43</v>
      </c>
      <c r="D26" s="66" t="s">
        <v>49</v>
      </c>
      <c r="E26" s="66" t="s">
        <v>49</v>
      </c>
      <c r="F26" s="66" t="s">
        <v>170</v>
      </c>
      <c r="G26" s="66" t="s">
        <v>171</v>
      </c>
      <c r="H26" s="66" t="s">
        <v>42</v>
      </c>
      <c r="I26" s="66" t="s">
        <v>46</v>
      </c>
      <c r="J26" s="126" t="s">
        <v>230</v>
      </c>
      <c r="K26" s="85"/>
      <c r="L26" s="152">
        <v>6</v>
      </c>
      <c r="M26" s="152">
        <v>6</v>
      </c>
      <c r="N26" s="152">
        <v>6</v>
      </c>
    </row>
    <row r="27" spans="1:14" ht="24" customHeight="1">
      <c r="A27" s="103">
        <v>17</v>
      </c>
      <c r="B27" s="66" t="s">
        <v>41</v>
      </c>
      <c r="C27" s="66" t="s">
        <v>43</v>
      </c>
      <c r="D27" s="66" t="s">
        <v>264</v>
      </c>
      <c r="E27" s="66" t="s">
        <v>40</v>
      </c>
      <c r="F27" s="66" t="s">
        <v>41</v>
      </c>
      <c r="G27" s="66" t="s">
        <v>40</v>
      </c>
      <c r="H27" s="66" t="s">
        <v>42</v>
      </c>
      <c r="I27" s="66" t="s">
        <v>41</v>
      </c>
      <c r="J27" s="160" t="s">
        <v>265</v>
      </c>
      <c r="K27" s="85"/>
      <c r="L27" s="152">
        <v>10</v>
      </c>
      <c r="M27" s="152">
        <v>10</v>
      </c>
      <c r="N27" s="152">
        <v>10</v>
      </c>
    </row>
    <row r="28" spans="1:14" ht="36" customHeight="1">
      <c r="A28" s="103">
        <v>18</v>
      </c>
      <c r="B28" s="66" t="s">
        <v>41</v>
      </c>
      <c r="C28" s="66" t="s">
        <v>43</v>
      </c>
      <c r="D28" s="66" t="s">
        <v>264</v>
      </c>
      <c r="E28" s="66" t="s">
        <v>61</v>
      </c>
      <c r="F28" s="66" t="s">
        <v>41</v>
      </c>
      <c r="G28" s="66" t="s">
        <v>40</v>
      </c>
      <c r="H28" s="66" t="s">
        <v>42</v>
      </c>
      <c r="I28" s="66" t="s">
        <v>46</v>
      </c>
      <c r="J28" s="126" t="s">
        <v>267</v>
      </c>
      <c r="K28" s="85"/>
      <c r="L28" s="152">
        <v>10</v>
      </c>
      <c r="M28" s="152">
        <v>10</v>
      </c>
      <c r="N28" s="152">
        <v>10</v>
      </c>
    </row>
    <row r="29" spans="1:14" ht="66.75" customHeight="1">
      <c r="A29" s="103">
        <v>19</v>
      </c>
      <c r="B29" s="66" t="s">
        <v>172</v>
      </c>
      <c r="C29" s="66" t="s">
        <v>43</v>
      </c>
      <c r="D29" s="66" t="s">
        <v>264</v>
      </c>
      <c r="E29" s="66" t="s">
        <v>61</v>
      </c>
      <c r="F29" s="66" t="s">
        <v>266</v>
      </c>
      <c r="G29" s="66" t="s">
        <v>44</v>
      </c>
      <c r="H29" s="66" t="s">
        <v>42</v>
      </c>
      <c r="I29" s="66" t="s">
        <v>46</v>
      </c>
      <c r="J29" s="126" t="s">
        <v>268</v>
      </c>
      <c r="K29" s="85"/>
      <c r="L29" s="152">
        <v>10</v>
      </c>
      <c r="M29" s="152">
        <v>10</v>
      </c>
      <c r="N29" s="152">
        <v>10</v>
      </c>
    </row>
    <row r="30" spans="1:14" ht="42" customHeight="1">
      <c r="A30" s="103">
        <v>20</v>
      </c>
      <c r="B30" s="66" t="s">
        <v>41</v>
      </c>
      <c r="C30" s="66" t="s">
        <v>43</v>
      </c>
      <c r="D30" s="66" t="s">
        <v>50</v>
      </c>
      <c r="E30" s="66" t="s">
        <v>40</v>
      </c>
      <c r="F30" s="66" t="s">
        <v>41</v>
      </c>
      <c r="G30" s="66" t="s">
        <v>40</v>
      </c>
      <c r="H30" s="66" t="s">
        <v>42</v>
      </c>
      <c r="I30" s="66" t="s">
        <v>41</v>
      </c>
      <c r="J30" s="67" t="s">
        <v>2</v>
      </c>
      <c r="K30" s="68">
        <v>11557</v>
      </c>
      <c r="L30" s="152">
        <f>L33</f>
        <v>30</v>
      </c>
      <c r="M30" s="152">
        <f>M33</f>
        <v>30</v>
      </c>
      <c r="N30" s="152">
        <f>N33</f>
        <v>30</v>
      </c>
    </row>
    <row r="31" spans="1:14" ht="75" customHeight="1">
      <c r="A31" s="103">
        <v>21</v>
      </c>
      <c r="B31" s="66" t="s">
        <v>41</v>
      </c>
      <c r="C31" s="66" t="s">
        <v>43</v>
      </c>
      <c r="D31" s="66" t="s">
        <v>50</v>
      </c>
      <c r="E31" s="66" t="s">
        <v>64</v>
      </c>
      <c r="F31" s="66" t="s">
        <v>41</v>
      </c>
      <c r="G31" s="66" t="s">
        <v>40</v>
      </c>
      <c r="H31" s="66" t="s">
        <v>42</v>
      </c>
      <c r="I31" s="66" t="s">
        <v>51</v>
      </c>
      <c r="J31" s="67" t="s">
        <v>231</v>
      </c>
      <c r="K31" s="68"/>
      <c r="L31" s="152">
        <v>30</v>
      </c>
      <c r="M31" s="152">
        <v>30</v>
      </c>
      <c r="N31" s="152">
        <v>30</v>
      </c>
    </row>
    <row r="32" spans="1:14" ht="72.75" customHeight="1">
      <c r="A32" s="103">
        <v>22</v>
      </c>
      <c r="B32" s="66" t="s">
        <v>41</v>
      </c>
      <c r="C32" s="66" t="s">
        <v>43</v>
      </c>
      <c r="D32" s="66" t="s">
        <v>50</v>
      </c>
      <c r="E32" s="66" t="s">
        <v>64</v>
      </c>
      <c r="F32" s="66" t="s">
        <v>228</v>
      </c>
      <c r="G32" s="66" t="s">
        <v>40</v>
      </c>
      <c r="H32" s="66" t="s">
        <v>42</v>
      </c>
      <c r="I32" s="66" t="s">
        <v>51</v>
      </c>
      <c r="J32" s="67" t="s">
        <v>232</v>
      </c>
      <c r="K32" s="68"/>
      <c r="L32" s="152">
        <v>30</v>
      </c>
      <c r="M32" s="152">
        <v>30</v>
      </c>
      <c r="N32" s="152">
        <v>30</v>
      </c>
    </row>
    <row r="33" spans="1:14" ht="77.25" customHeight="1">
      <c r="A33" s="103">
        <v>23</v>
      </c>
      <c r="B33" s="66" t="s">
        <v>172</v>
      </c>
      <c r="C33" s="66" t="s">
        <v>43</v>
      </c>
      <c r="D33" s="66" t="s">
        <v>50</v>
      </c>
      <c r="E33" s="66" t="s">
        <v>64</v>
      </c>
      <c r="F33" s="66" t="s">
        <v>140</v>
      </c>
      <c r="G33" s="66" t="s">
        <v>171</v>
      </c>
      <c r="H33" s="66" t="s">
        <v>42</v>
      </c>
      <c r="I33" s="66" t="s">
        <v>51</v>
      </c>
      <c r="J33" s="67" t="s">
        <v>233</v>
      </c>
      <c r="K33" s="68"/>
      <c r="L33" s="152">
        <v>30</v>
      </c>
      <c r="M33" s="152">
        <v>30</v>
      </c>
      <c r="N33" s="152">
        <v>30</v>
      </c>
    </row>
    <row r="34" spans="1:14" ht="12.75">
      <c r="A34" s="103">
        <v>24</v>
      </c>
      <c r="B34" s="66" t="s">
        <v>56</v>
      </c>
      <c r="C34" s="66" t="s">
        <v>52</v>
      </c>
      <c r="D34" s="66" t="s">
        <v>40</v>
      </c>
      <c r="E34" s="66" t="s">
        <v>40</v>
      </c>
      <c r="F34" s="66" t="s">
        <v>41</v>
      </c>
      <c r="G34" s="66" t="s">
        <v>40</v>
      </c>
      <c r="H34" s="66" t="s">
        <v>42</v>
      </c>
      <c r="I34" s="66" t="s">
        <v>41</v>
      </c>
      <c r="J34" s="67" t="s">
        <v>3</v>
      </c>
      <c r="K34" s="67"/>
      <c r="L34" s="152">
        <f>L35</f>
        <v>8997.103</v>
      </c>
      <c r="M34" s="152">
        <f>M35</f>
        <v>8841.475999999999</v>
      </c>
      <c r="N34" s="152">
        <f>N35</f>
        <v>8283.944</v>
      </c>
    </row>
    <row r="35" spans="1:14" ht="23.25" customHeight="1">
      <c r="A35" s="103">
        <v>25</v>
      </c>
      <c r="B35" s="66" t="s">
        <v>41</v>
      </c>
      <c r="C35" s="66" t="s">
        <v>52</v>
      </c>
      <c r="D35" s="66" t="s">
        <v>47</v>
      </c>
      <c r="E35" s="66" t="s">
        <v>40</v>
      </c>
      <c r="F35" s="66" t="s">
        <v>41</v>
      </c>
      <c r="G35" s="66" t="s">
        <v>40</v>
      </c>
      <c r="H35" s="66" t="s">
        <v>42</v>
      </c>
      <c r="I35" s="66" t="s">
        <v>41</v>
      </c>
      <c r="J35" s="67" t="s">
        <v>138</v>
      </c>
      <c r="K35" s="67"/>
      <c r="L35" s="152">
        <f>L36+L40+L47</f>
        <v>8997.103</v>
      </c>
      <c r="M35" s="152">
        <f>M36+M40+M47</f>
        <v>8841.475999999999</v>
      </c>
      <c r="N35" s="152">
        <f>N36+N40+N47</f>
        <v>8283.944</v>
      </c>
    </row>
    <row r="36" spans="1:14" ht="23.25" customHeight="1">
      <c r="A36" s="103">
        <v>26</v>
      </c>
      <c r="B36" s="66" t="s">
        <v>41</v>
      </c>
      <c r="C36" s="66" t="s">
        <v>52</v>
      </c>
      <c r="D36" s="66" t="s">
        <v>47</v>
      </c>
      <c r="E36" s="66" t="s">
        <v>171</v>
      </c>
      <c r="F36" s="66" t="s">
        <v>41</v>
      </c>
      <c r="G36" s="66" t="s">
        <v>40</v>
      </c>
      <c r="H36" s="66" t="s">
        <v>42</v>
      </c>
      <c r="I36" s="66" t="s">
        <v>53</v>
      </c>
      <c r="J36" s="67" t="s">
        <v>262</v>
      </c>
      <c r="K36" s="67"/>
      <c r="L36" s="152">
        <f>L37</f>
        <v>3335.743</v>
      </c>
      <c r="M36" s="152">
        <f>M37</f>
        <v>3159.434</v>
      </c>
      <c r="N36" s="152">
        <f>N37</f>
        <v>3159.434</v>
      </c>
    </row>
    <row r="37" spans="1:14" ht="17.25" customHeight="1">
      <c r="A37" s="103">
        <v>27</v>
      </c>
      <c r="B37" s="66" t="s">
        <v>41</v>
      </c>
      <c r="C37" s="66" t="s">
        <v>52</v>
      </c>
      <c r="D37" s="66" t="s">
        <v>47</v>
      </c>
      <c r="E37" s="66" t="s">
        <v>250</v>
      </c>
      <c r="F37" s="66" t="s">
        <v>58</v>
      </c>
      <c r="G37" s="66" t="s">
        <v>40</v>
      </c>
      <c r="H37" s="66" t="s">
        <v>42</v>
      </c>
      <c r="I37" s="66" t="s">
        <v>53</v>
      </c>
      <c r="J37" s="67" t="s">
        <v>234</v>
      </c>
      <c r="K37" s="67"/>
      <c r="L37" s="152">
        <f>L38+L39</f>
        <v>3335.743</v>
      </c>
      <c r="M37" s="152">
        <f>M38+M39</f>
        <v>3159.434</v>
      </c>
      <c r="N37" s="152">
        <f>N38+N39</f>
        <v>3159.434</v>
      </c>
    </row>
    <row r="38" spans="1:14" ht="47.25" customHeight="1">
      <c r="A38" s="103">
        <v>28</v>
      </c>
      <c r="B38" s="66" t="s">
        <v>172</v>
      </c>
      <c r="C38" s="66" t="s">
        <v>52</v>
      </c>
      <c r="D38" s="66" t="s">
        <v>47</v>
      </c>
      <c r="E38" s="66" t="s">
        <v>250</v>
      </c>
      <c r="F38" s="66" t="s">
        <v>58</v>
      </c>
      <c r="G38" s="66" t="s">
        <v>171</v>
      </c>
      <c r="H38" s="66" t="s">
        <v>66</v>
      </c>
      <c r="I38" s="66" t="s">
        <v>53</v>
      </c>
      <c r="J38" s="67" t="s">
        <v>252</v>
      </c>
      <c r="K38" s="67"/>
      <c r="L38" s="152">
        <v>811.593</v>
      </c>
      <c r="M38" s="152">
        <v>635.284</v>
      </c>
      <c r="N38" s="152">
        <v>635.284</v>
      </c>
    </row>
    <row r="39" spans="1:14" ht="42.75" customHeight="1">
      <c r="A39" s="103">
        <v>29</v>
      </c>
      <c r="B39" s="66" t="s">
        <v>172</v>
      </c>
      <c r="C39" s="66" t="s">
        <v>52</v>
      </c>
      <c r="D39" s="66" t="s">
        <v>47</v>
      </c>
      <c r="E39" s="66" t="s">
        <v>250</v>
      </c>
      <c r="F39" s="66" t="s">
        <v>58</v>
      </c>
      <c r="G39" s="66" t="s">
        <v>171</v>
      </c>
      <c r="H39" s="66" t="s">
        <v>65</v>
      </c>
      <c r="I39" s="66" t="s">
        <v>53</v>
      </c>
      <c r="J39" s="67" t="s">
        <v>251</v>
      </c>
      <c r="K39" s="67"/>
      <c r="L39" s="152">
        <v>2524.15</v>
      </c>
      <c r="M39" s="152">
        <v>2524.15</v>
      </c>
      <c r="N39" s="152">
        <v>2524.15</v>
      </c>
    </row>
    <row r="40" spans="1:14" ht="24.75" customHeight="1">
      <c r="A40" s="103">
        <v>30</v>
      </c>
      <c r="B40" s="66" t="s">
        <v>41</v>
      </c>
      <c r="C40" s="66" t="s">
        <v>52</v>
      </c>
      <c r="D40" s="66" t="s">
        <v>47</v>
      </c>
      <c r="E40" s="66" t="s">
        <v>126</v>
      </c>
      <c r="F40" s="66" t="s">
        <v>41</v>
      </c>
      <c r="G40" s="66" t="s">
        <v>40</v>
      </c>
      <c r="H40" s="66" t="s">
        <v>42</v>
      </c>
      <c r="I40" s="66" t="s">
        <v>53</v>
      </c>
      <c r="J40" s="67" t="s">
        <v>235</v>
      </c>
      <c r="K40" s="67"/>
      <c r="L40" s="152">
        <f>L41+L43</f>
        <v>82.25</v>
      </c>
      <c r="M40" s="152">
        <f>M41+M43</f>
        <v>85.5</v>
      </c>
      <c r="N40" s="152">
        <f>N41+N43</f>
        <v>2.4</v>
      </c>
    </row>
    <row r="41" spans="1:14" ht="27" customHeight="1">
      <c r="A41" s="103">
        <v>31</v>
      </c>
      <c r="B41" s="66" t="s">
        <v>41</v>
      </c>
      <c r="C41" s="66" t="s">
        <v>52</v>
      </c>
      <c r="D41" s="66" t="s">
        <v>47</v>
      </c>
      <c r="E41" s="66" t="s">
        <v>126</v>
      </c>
      <c r="F41" s="66" t="s">
        <v>144</v>
      </c>
      <c r="G41" s="66" t="s">
        <v>40</v>
      </c>
      <c r="H41" s="66" t="s">
        <v>42</v>
      </c>
      <c r="I41" s="66" t="s">
        <v>53</v>
      </c>
      <c r="J41" s="67" t="s">
        <v>260</v>
      </c>
      <c r="K41" s="67"/>
      <c r="L41" s="152">
        <v>2.4</v>
      </c>
      <c r="M41" s="152">
        <v>2.4</v>
      </c>
      <c r="N41" s="152">
        <v>2.4</v>
      </c>
    </row>
    <row r="42" spans="1:14" ht="36.75" customHeight="1">
      <c r="A42" s="103">
        <v>32</v>
      </c>
      <c r="B42" s="66" t="s">
        <v>172</v>
      </c>
      <c r="C42" s="66" t="s">
        <v>52</v>
      </c>
      <c r="D42" s="66" t="s">
        <v>47</v>
      </c>
      <c r="E42" s="66" t="s">
        <v>126</v>
      </c>
      <c r="F42" s="66" t="s">
        <v>144</v>
      </c>
      <c r="G42" s="66" t="s">
        <v>171</v>
      </c>
      <c r="H42" s="66" t="s">
        <v>42</v>
      </c>
      <c r="I42" s="66" t="s">
        <v>53</v>
      </c>
      <c r="J42" s="67" t="s">
        <v>261</v>
      </c>
      <c r="K42" s="67"/>
      <c r="L42" s="152">
        <v>2.4</v>
      </c>
      <c r="M42" s="152">
        <v>2.4</v>
      </c>
      <c r="N42" s="152">
        <v>2.4</v>
      </c>
    </row>
    <row r="43" spans="1:14" ht="42" customHeight="1">
      <c r="A43" s="103">
        <v>33</v>
      </c>
      <c r="B43" s="66" t="s">
        <v>41</v>
      </c>
      <c r="C43" s="66" t="s">
        <v>52</v>
      </c>
      <c r="D43" s="66" t="s">
        <v>47</v>
      </c>
      <c r="E43" s="66" t="s">
        <v>253</v>
      </c>
      <c r="F43" s="66" t="s">
        <v>254</v>
      </c>
      <c r="G43" s="66" t="s">
        <v>40</v>
      </c>
      <c r="H43" s="66" t="s">
        <v>42</v>
      </c>
      <c r="I43" s="66" t="s">
        <v>53</v>
      </c>
      <c r="J43" s="67" t="s">
        <v>139</v>
      </c>
      <c r="K43" s="67"/>
      <c r="L43" s="152">
        <v>79.85</v>
      </c>
      <c r="M43" s="152">
        <v>83.1</v>
      </c>
      <c r="N43" s="152"/>
    </row>
    <row r="44" spans="1:14" ht="41.25" customHeight="1">
      <c r="A44" s="103">
        <v>34</v>
      </c>
      <c r="B44" s="66" t="s">
        <v>172</v>
      </c>
      <c r="C44" s="66" t="s">
        <v>52</v>
      </c>
      <c r="D44" s="66" t="s">
        <v>47</v>
      </c>
      <c r="E44" s="66" t="s">
        <v>253</v>
      </c>
      <c r="F44" s="66" t="s">
        <v>254</v>
      </c>
      <c r="G44" s="66" t="s">
        <v>171</v>
      </c>
      <c r="H44" s="66" t="s">
        <v>42</v>
      </c>
      <c r="I44" s="66" t="s">
        <v>53</v>
      </c>
      <c r="J44" s="67" t="s">
        <v>263</v>
      </c>
      <c r="K44" s="67"/>
      <c r="L44" s="152">
        <v>79.85</v>
      </c>
      <c r="M44" s="152">
        <v>83.1</v>
      </c>
      <c r="N44" s="152"/>
    </row>
    <row r="45" spans="1:14" ht="15" customHeight="1" hidden="1">
      <c r="A45" s="103">
        <v>31</v>
      </c>
      <c r="B45" s="66" t="s">
        <v>60</v>
      </c>
      <c r="C45" s="66" t="s">
        <v>52</v>
      </c>
      <c r="D45" s="66" t="s">
        <v>47</v>
      </c>
      <c r="E45" s="66" t="s">
        <v>61</v>
      </c>
      <c r="F45" s="66" t="s">
        <v>62</v>
      </c>
      <c r="G45" s="66" t="s">
        <v>141</v>
      </c>
      <c r="H45" s="66" t="s">
        <v>146</v>
      </c>
      <c r="I45" s="66" t="s">
        <v>53</v>
      </c>
      <c r="J45" s="91" t="s">
        <v>145</v>
      </c>
      <c r="K45" s="67"/>
      <c r="L45" s="152">
        <v>0</v>
      </c>
      <c r="M45" s="152"/>
      <c r="N45" s="152"/>
    </row>
    <row r="46" spans="1:14" ht="15" customHeight="1" hidden="1">
      <c r="A46" s="103">
        <v>32</v>
      </c>
      <c r="B46" s="66" t="s">
        <v>60</v>
      </c>
      <c r="C46" s="66" t="s">
        <v>52</v>
      </c>
      <c r="D46" s="66" t="s">
        <v>47</v>
      </c>
      <c r="E46" s="66" t="s">
        <v>61</v>
      </c>
      <c r="F46" s="66" t="s">
        <v>62</v>
      </c>
      <c r="G46" s="66" t="s">
        <v>141</v>
      </c>
      <c r="H46" s="66" t="s">
        <v>142</v>
      </c>
      <c r="I46" s="66" t="s">
        <v>53</v>
      </c>
      <c r="J46" s="107" t="s">
        <v>143</v>
      </c>
      <c r="K46" s="67"/>
      <c r="L46" s="152">
        <v>0</v>
      </c>
      <c r="M46" s="152"/>
      <c r="N46" s="152"/>
    </row>
    <row r="47" spans="1:14" ht="15" customHeight="1">
      <c r="A47" s="103">
        <v>35</v>
      </c>
      <c r="B47" s="66" t="s">
        <v>41</v>
      </c>
      <c r="C47" s="66" t="s">
        <v>52</v>
      </c>
      <c r="D47" s="66" t="s">
        <v>47</v>
      </c>
      <c r="E47" s="66" t="s">
        <v>269</v>
      </c>
      <c r="F47" s="66" t="s">
        <v>41</v>
      </c>
      <c r="G47" s="66" t="s">
        <v>40</v>
      </c>
      <c r="H47" s="66" t="s">
        <v>42</v>
      </c>
      <c r="I47" s="66" t="s">
        <v>41</v>
      </c>
      <c r="J47" s="107" t="s">
        <v>63</v>
      </c>
      <c r="K47" s="67"/>
      <c r="L47" s="152">
        <f>L48</f>
        <v>5579.11</v>
      </c>
      <c r="M47" s="152">
        <f>M48</f>
        <v>5596.5419999999995</v>
      </c>
      <c r="N47" s="152">
        <v>5122.11</v>
      </c>
    </row>
    <row r="48" spans="1:14" ht="15" customHeight="1">
      <c r="A48" s="103">
        <v>36</v>
      </c>
      <c r="B48" s="66" t="s">
        <v>172</v>
      </c>
      <c r="C48" s="66" t="s">
        <v>52</v>
      </c>
      <c r="D48" s="66" t="s">
        <v>47</v>
      </c>
      <c r="E48" s="66" t="s">
        <v>270</v>
      </c>
      <c r="F48" s="66" t="s">
        <v>62</v>
      </c>
      <c r="G48" s="66" t="s">
        <v>40</v>
      </c>
      <c r="H48" s="66" t="s">
        <v>42</v>
      </c>
      <c r="I48" s="66" t="s">
        <v>53</v>
      </c>
      <c r="J48" s="107" t="s">
        <v>271</v>
      </c>
      <c r="K48" s="67"/>
      <c r="L48" s="152">
        <f>L49+L50</f>
        <v>5579.11</v>
      </c>
      <c r="M48" s="152">
        <f>M49+M50</f>
        <v>5596.5419999999995</v>
      </c>
      <c r="N48" s="152">
        <v>5122.11</v>
      </c>
    </row>
    <row r="49" spans="1:14" ht="50.25" customHeight="1">
      <c r="A49" s="103">
        <v>37</v>
      </c>
      <c r="B49" s="66" t="s">
        <v>172</v>
      </c>
      <c r="C49" s="66" t="s">
        <v>52</v>
      </c>
      <c r="D49" s="66" t="s">
        <v>47</v>
      </c>
      <c r="E49" s="66" t="s">
        <v>270</v>
      </c>
      <c r="F49" s="66" t="s">
        <v>62</v>
      </c>
      <c r="G49" s="66" t="s">
        <v>171</v>
      </c>
      <c r="H49" s="66" t="s">
        <v>272</v>
      </c>
      <c r="I49" s="66" t="s">
        <v>53</v>
      </c>
      <c r="J49" s="107" t="s">
        <v>273</v>
      </c>
      <c r="K49" s="67"/>
      <c r="L49" s="152">
        <v>5122.11</v>
      </c>
      <c r="M49" s="152">
        <v>5122.11</v>
      </c>
      <c r="N49" s="152">
        <v>5122.11</v>
      </c>
    </row>
    <row r="50" spans="1:14" ht="62.25" customHeight="1">
      <c r="A50" s="103">
        <v>38</v>
      </c>
      <c r="B50" s="66" t="s">
        <v>172</v>
      </c>
      <c r="C50" s="66" t="s">
        <v>52</v>
      </c>
      <c r="D50" s="66" t="s">
        <v>47</v>
      </c>
      <c r="E50" s="66" t="s">
        <v>270</v>
      </c>
      <c r="F50" s="66" t="s">
        <v>62</v>
      </c>
      <c r="G50" s="66" t="s">
        <v>171</v>
      </c>
      <c r="H50" s="66" t="s">
        <v>142</v>
      </c>
      <c r="I50" s="66" t="s">
        <v>53</v>
      </c>
      <c r="J50" s="107" t="s">
        <v>307</v>
      </c>
      <c r="K50" s="67"/>
      <c r="L50" s="152">
        <v>457</v>
      </c>
      <c r="M50" s="152">
        <v>474.432</v>
      </c>
      <c r="N50" s="152"/>
    </row>
    <row r="51" spans="1:14" ht="15" customHeight="1">
      <c r="A51" s="88"/>
      <c r="B51" s="89"/>
      <c r="C51" s="89"/>
      <c r="D51" s="89"/>
      <c r="E51" s="89"/>
      <c r="F51" s="89"/>
      <c r="G51" s="89"/>
      <c r="H51" s="89"/>
      <c r="I51" s="89"/>
      <c r="J51" s="67" t="s">
        <v>4</v>
      </c>
      <c r="K51" s="67"/>
      <c r="L51" s="152">
        <f>L34+L11</f>
        <v>9508.043</v>
      </c>
      <c r="M51" s="152">
        <f>M11+M34</f>
        <v>9379.016</v>
      </c>
      <c r="N51" s="152">
        <f>N11+N34</f>
        <v>8851.884</v>
      </c>
    </row>
    <row r="52" ht="12.75" customHeight="1" hidden="1"/>
    <row r="53" spans="10:13" ht="12.75" hidden="1">
      <c r="J53" s="90" t="s">
        <v>9</v>
      </c>
      <c r="M53" s="1">
        <v>45</v>
      </c>
    </row>
    <row r="54" spans="10:13" ht="12.75" hidden="1">
      <c r="J54" s="90" t="s">
        <v>10</v>
      </c>
      <c r="M54" s="1">
        <f>7222+3955</f>
        <v>11177</v>
      </c>
    </row>
    <row r="55" spans="10:13" ht="12.75" hidden="1">
      <c r="J55" s="90" t="s">
        <v>11</v>
      </c>
      <c r="M55" s="1">
        <v>2745.4</v>
      </c>
    </row>
    <row r="56" spans="10:13" ht="12.75" hidden="1">
      <c r="J56" s="90" t="s">
        <v>12</v>
      </c>
      <c r="M56" s="1">
        <v>1920</v>
      </c>
    </row>
    <row r="57" spans="10:13" ht="12.75" hidden="1">
      <c r="J57" s="90" t="s">
        <v>13</v>
      </c>
      <c r="M57" s="1">
        <v>117</v>
      </c>
    </row>
    <row r="58" ht="12.75" hidden="1">
      <c r="M58" s="1">
        <f>SUM(M53:M57)</f>
        <v>16004.4</v>
      </c>
    </row>
    <row r="59" ht="12.75" hidden="1"/>
    <row r="60" spans="10:13" ht="12.75" hidden="1">
      <c r="J60" s="90" t="s">
        <v>28</v>
      </c>
      <c r="M60" s="1">
        <v>1546.8</v>
      </c>
    </row>
    <row r="61" spans="10:13" ht="12.75" hidden="1">
      <c r="J61" s="90" t="s">
        <v>14</v>
      </c>
      <c r="M61" s="1">
        <v>99</v>
      </c>
    </row>
    <row r="62" spans="10:13" ht="12.75" hidden="1">
      <c r="J62" s="90" t="s">
        <v>15</v>
      </c>
      <c r="M62" s="1">
        <v>1090.4</v>
      </c>
    </row>
    <row r="63" spans="10:13" ht="12.75" hidden="1">
      <c r="J63" s="90" t="s">
        <v>16</v>
      </c>
      <c r="M63" s="1">
        <v>-3937.6</v>
      </c>
    </row>
    <row r="64" spans="10:13" ht="12.75" hidden="1">
      <c r="J64" s="90" t="s">
        <v>17</v>
      </c>
      <c r="M64" s="1">
        <v>179.8</v>
      </c>
    </row>
    <row r="65" spans="10:13" ht="12.75" hidden="1">
      <c r="J65" s="90" t="s">
        <v>18</v>
      </c>
      <c r="M65" s="1">
        <v>703.759</v>
      </c>
    </row>
    <row r="66" spans="10:13" ht="12.75" hidden="1">
      <c r="J66" s="90" t="s">
        <v>19</v>
      </c>
      <c r="M66" s="1">
        <v>-930</v>
      </c>
    </row>
    <row r="67" spans="10:13" ht="12.75" hidden="1">
      <c r="J67" s="90" t="s">
        <v>20</v>
      </c>
      <c r="M67" s="1">
        <v>14456</v>
      </c>
    </row>
    <row r="68" spans="10:13" ht="12.75" hidden="1">
      <c r="J68" s="90" t="s">
        <v>21</v>
      </c>
      <c r="M68" s="1">
        <v>11.9</v>
      </c>
    </row>
    <row r="69" spans="10:13" ht="12.75" hidden="1">
      <c r="J69" s="90" t="s">
        <v>22</v>
      </c>
      <c r="M69" s="1">
        <v>-2.5</v>
      </c>
    </row>
    <row r="70" spans="10:13" ht="12.75" hidden="1">
      <c r="J70" s="90" t="s">
        <v>30</v>
      </c>
      <c r="M70" s="1">
        <v>611.1</v>
      </c>
    </row>
    <row r="71" spans="10:13" ht="12.75" hidden="1">
      <c r="J71" s="90" t="s">
        <v>23</v>
      </c>
      <c r="M71" s="1">
        <v>146.4</v>
      </c>
    </row>
    <row r="72" spans="10:13" ht="12.75" hidden="1">
      <c r="J72" s="90" t="s">
        <v>24</v>
      </c>
      <c r="M72" s="1">
        <v>20.7</v>
      </c>
    </row>
    <row r="73" spans="10:13" ht="12.75" hidden="1">
      <c r="J73" s="90" t="s">
        <v>25</v>
      </c>
      <c r="M73" s="1">
        <v>-10695.8</v>
      </c>
    </row>
    <row r="74" spans="10:13" ht="12.75" hidden="1">
      <c r="J74" s="90" t="s">
        <v>26</v>
      </c>
      <c r="M74" s="1">
        <v>2</v>
      </c>
    </row>
    <row r="75" spans="10:13" ht="12.75" hidden="1">
      <c r="J75" s="90" t="s">
        <v>27</v>
      </c>
      <c r="M75" s="1">
        <v>1078.8</v>
      </c>
    </row>
    <row r="76" ht="12.75" hidden="1">
      <c r="M76" s="1">
        <f>SUM(M60:M75)</f>
        <v>4380.759000000001</v>
      </c>
    </row>
    <row r="77" ht="12.75" hidden="1"/>
    <row r="78" spans="10:13" ht="12.75" hidden="1">
      <c r="J78" s="90" t="s">
        <v>29</v>
      </c>
      <c r="M78" s="1">
        <v>1381.7</v>
      </c>
    </row>
  </sheetData>
  <sheetProtection/>
  <mergeCells count="12">
    <mergeCell ref="B8:M8"/>
    <mergeCell ref="B6:M6"/>
    <mergeCell ref="J1:M1"/>
    <mergeCell ref="J2:M2"/>
    <mergeCell ref="J3:M3"/>
    <mergeCell ref="J5:M5"/>
    <mergeCell ref="N9:N10"/>
    <mergeCell ref="L9:L10"/>
    <mergeCell ref="B9:I9"/>
    <mergeCell ref="J9:J10"/>
    <mergeCell ref="M9:M10"/>
    <mergeCell ref="A9:A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D3" sqref="D3:I3"/>
    </sheetView>
  </sheetViews>
  <sheetFormatPr defaultColWidth="9.00390625" defaultRowHeight="12.75"/>
  <cols>
    <col min="1" max="1" width="4.625" style="81" customWidth="1"/>
    <col min="2" max="2" width="63.75390625" style="2" customWidth="1"/>
    <col min="3" max="3" width="7.625" style="2" customWidth="1"/>
    <col min="4" max="4" width="6.25390625" style="100" customWidth="1"/>
    <col min="5" max="5" width="11.00390625" style="100" customWidth="1"/>
    <col min="6" max="6" width="8.625" style="79" customWidth="1"/>
    <col min="7" max="7" width="8.375" style="79" customWidth="1"/>
    <col min="8" max="8" width="10.25390625" style="79" customWidth="1"/>
    <col min="9" max="9" width="15.00390625" style="79" customWidth="1"/>
    <col min="10" max="11" width="9.125" style="81" customWidth="1"/>
    <col min="12" max="12" width="8.875" style="81" customWidth="1"/>
    <col min="13" max="16384" width="9.125" style="81" customWidth="1"/>
  </cols>
  <sheetData>
    <row r="1" spans="2:9" ht="11.25" customHeight="1">
      <c r="B1" s="81"/>
      <c r="C1" s="81"/>
      <c r="D1" s="81"/>
      <c r="E1" s="81"/>
      <c r="F1" s="81"/>
      <c r="G1" s="81"/>
      <c r="H1" s="81"/>
      <c r="I1" s="81"/>
    </row>
    <row r="2" spans="1:9" ht="11.25" customHeight="1">
      <c r="A2" s="128"/>
      <c r="B2" s="128"/>
      <c r="C2" s="128"/>
      <c r="D2" s="129" t="s">
        <v>90</v>
      </c>
      <c r="E2" s="129"/>
      <c r="F2" s="129"/>
      <c r="G2" s="129"/>
      <c r="H2" s="129"/>
      <c r="I2" s="129"/>
    </row>
    <row r="3" spans="1:9" ht="11.25" customHeight="1">
      <c r="A3" s="128"/>
      <c r="B3" s="128"/>
      <c r="C3" s="128"/>
      <c r="D3" s="185" t="s">
        <v>311</v>
      </c>
      <c r="E3" s="185"/>
      <c r="F3" s="185"/>
      <c r="G3" s="185"/>
      <c r="H3" s="185"/>
      <c r="I3" s="185"/>
    </row>
    <row r="4" spans="1:9" ht="10.5" customHeight="1">
      <c r="A4" s="128"/>
      <c r="B4" s="128"/>
      <c r="C4" s="128"/>
      <c r="D4" s="129"/>
      <c r="E4" s="129"/>
      <c r="F4" s="129"/>
      <c r="G4" s="129"/>
      <c r="H4" s="129"/>
      <c r="I4" s="129"/>
    </row>
    <row r="5" spans="1:9" ht="6.75" customHeight="1">
      <c r="A5" s="128"/>
      <c r="B5" s="128"/>
      <c r="C5" s="128"/>
      <c r="D5" s="130"/>
      <c r="E5" s="130"/>
      <c r="F5" s="130"/>
      <c r="G5" s="130"/>
      <c r="H5" s="130"/>
      <c r="I5" s="130"/>
    </row>
    <row r="6" spans="1:9" ht="13.5" customHeight="1">
      <c r="A6" s="183" t="s">
        <v>296</v>
      </c>
      <c r="B6" s="183"/>
      <c r="C6" s="183"/>
      <c r="D6" s="183"/>
      <c r="E6" s="183"/>
      <c r="F6" s="183"/>
      <c r="G6" s="183"/>
      <c r="H6" s="183"/>
      <c r="I6" s="183"/>
    </row>
    <row r="7" spans="1:9" ht="22.5" customHeight="1">
      <c r="A7" s="128"/>
      <c r="B7" s="184" t="s">
        <v>301</v>
      </c>
      <c r="C7" s="184"/>
      <c r="D7" s="184"/>
      <c r="E7" s="184"/>
      <c r="F7" s="184"/>
      <c r="G7" s="184"/>
      <c r="H7" s="184"/>
      <c r="I7" s="184"/>
    </row>
    <row r="8" spans="1:9" ht="49.5" customHeight="1">
      <c r="A8" s="131" t="s">
        <v>55</v>
      </c>
      <c r="B8" s="131" t="s">
        <v>184</v>
      </c>
      <c r="C8" s="131" t="s">
        <v>84</v>
      </c>
      <c r="D8" s="131" t="s">
        <v>185</v>
      </c>
      <c r="E8" s="131" t="s">
        <v>70</v>
      </c>
      <c r="F8" s="131" t="s">
        <v>71</v>
      </c>
      <c r="G8" s="131" t="s">
        <v>274</v>
      </c>
      <c r="H8" s="131" t="s">
        <v>275</v>
      </c>
      <c r="I8" s="131" t="s">
        <v>276</v>
      </c>
    </row>
    <row r="9" spans="1:9" ht="22.5" customHeight="1">
      <c r="A9" s="132"/>
      <c r="B9" s="132">
        <v>1</v>
      </c>
      <c r="C9" s="132">
        <v>2</v>
      </c>
      <c r="D9" s="132">
        <v>3</v>
      </c>
      <c r="E9" s="132">
        <v>4</v>
      </c>
      <c r="F9" s="132">
        <v>5</v>
      </c>
      <c r="G9" s="132">
        <v>6</v>
      </c>
      <c r="H9" s="132">
        <v>7</v>
      </c>
      <c r="I9" s="132">
        <v>8</v>
      </c>
    </row>
    <row r="10" spans="1:9" ht="13.5" customHeight="1">
      <c r="A10" s="133">
        <v>1</v>
      </c>
      <c r="B10" s="134" t="s">
        <v>236</v>
      </c>
      <c r="C10" s="134">
        <v>557</v>
      </c>
      <c r="D10" s="135"/>
      <c r="E10" s="135"/>
      <c r="F10" s="135"/>
      <c r="G10" s="155">
        <f>G12+G16+G27+G31+G37+G41+G52+G63</f>
        <v>9508.043</v>
      </c>
      <c r="H10" s="155">
        <f>H12+H16+H27+H31+H37+H41+H52+H63+H66</f>
        <v>9383.760000000002</v>
      </c>
      <c r="I10" s="155">
        <f>I12+I16+I27+I31+I37+I41+I52+I63+I66</f>
        <v>8851.884000000002</v>
      </c>
    </row>
    <row r="11" spans="1:9" ht="13.5" customHeight="1">
      <c r="A11" s="133">
        <v>2</v>
      </c>
      <c r="B11" s="136" t="s">
        <v>238</v>
      </c>
      <c r="C11" s="136">
        <v>557</v>
      </c>
      <c r="D11" s="135"/>
      <c r="E11" s="135"/>
      <c r="F11" s="135"/>
      <c r="G11" s="155">
        <f>G12+G17+G31+G41+G52</f>
        <v>8097.2029999999995</v>
      </c>
      <c r="H11" s="155">
        <f>H12+H17+H31+H41+H52</f>
        <v>7698.14</v>
      </c>
      <c r="I11" s="155">
        <f>I12+I17+I31+I41+I52</f>
        <v>7050.240000000001</v>
      </c>
    </row>
    <row r="12" spans="1:9" ht="31.5" customHeight="1">
      <c r="A12" s="133">
        <v>3</v>
      </c>
      <c r="B12" s="136" t="s">
        <v>74</v>
      </c>
      <c r="C12" s="136">
        <v>557</v>
      </c>
      <c r="D12" s="135" t="s">
        <v>66</v>
      </c>
      <c r="E12" s="135"/>
      <c r="F12" s="135"/>
      <c r="G12" s="155">
        <v>820.354</v>
      </c>
      <c r="H12" s="155">
        <v>820.354</v>
      </c>
      <c r="I12" s="155">
        <v>820.354</v>
      </c>
    </row>
    <row r="13" spans="1:9" ht="26.25" customHeight="1">
      <c r="A13" s="133">
        <v>4</v>
      </c>
      <c r="B13" s="137" t="s">
        <v>186</v>
      </c>
      <c r="C13" s="151" t="s">
        <v>172</v>
      </c>
      <c r="D13" s="139" t="s">
        <v>66</v>
      </c>
      <c r="E13" s="139" t="s">
        <v>175</v>
      </c>
      <c r="F13" s="138"/>
      <c r="G13" s="155">
        <f>G15</f>
        <v>820.354</v>
      </c>
      <c r="H13" s="155">
        <v>820.354</v>
      </c>
      <c r="I13" s="155">
        <v>820.354</v>
      </c>
    </row>
    <row r="14" spans="1:9" ht="49.5" customHeight="1">
      <c r="A14" s="133">
        <v>5</v>
      </c>
      <c r="B14" s="137" t="s">
        <v>239</v>
      </c>
      <c r="C14" s="151" t="s">
        <v>172</v>
      </c>
      <c r="D14" s="139" t="s">
        <v>66</v>
      </c>
      <c r="E14" s="139" t="s">
        <v>175</v>
      </c>
      <c r="F14" s="139" t="s">
        <v>98</v>
      </c>
      <c r="G14" s="155">
        <v>820.354</v>
      </c>
      <c r="H14" s="155">
        <v>820.354</v>
      </c>
      <c r="I14" s="155">
        <v>820.354</v>
      </c>
    </row>
    <row r="15" spans="1:9" ht="26.25" customHeight="1">
      <c r="A15" s="133">
        <v>6</v>
      </c>
      <c r="B15" s="136" t="s">
        <v>80</v>
      </c>
      <c r="C15" s="136">
        <v>557</v>
      </c>
      <c r="D15" s="135" t="s">
        <v>66</v>
      </c>
      <c r="E15" s="135" t="s">
        <v>175</v>
      </c>
      <c r="F15" s="135" t="s">
        <v>51</v>
      </c>
      <c r="G15" s="155">
        <v>820.354</v>
      </c>
      <c r="H15" s="155">
        <v>820.354</v>
      </c>
      <c r="I15" s="155">
        <v>820.354</v>
      </c>
    </row>
    <row r="16" spans="1:9" ht="48.75" customHeight="1">
      <c r="A16" s="133">
        <v>7</v>
      </c>
      <c r="B16" s="136" t="s">
        <v>187</v>
      </c>
      <c r="C16" s="136">
        <v>557</v>
      </c>
      <c r="D16" s="135" t="s">
        <v>153</v>
      </c>
      <c r="E16" s="135"/>
      <c r="F16" s="135"/>
      <c r="G16" s="155">
        <f>G18+G20+G24</f>
        <v>5689.963</v>
      </c>
      <c r="H16" s="155">
        <f>H18+H20+H24</f>
        <v>5464.029</v>
      </c>
      <c r="I16" s="155">
        <f>I18+I20+I24</f>
        <v>5163.627</v>
      </c>
    </row>
    <row r="17" spans="1:9" ht="21.75" customHeight="1">
      <c r="A17" s="133">
        <v>8</v>
      </c>
      <c r="B17" s="136" t="s">
        <v>188</v>
      </c>
      <c r="C17" s="136">
        <v>557</v>
      </c>
      <c r="D17" s="135" t="s">
        <v>153</v>
      </c>
      <c r="E17" s="135" t="s">
        <v>175</v>
      </c>
      <c r="F17" s="135"/>
      <c r="G17" s="155">
        <f>G18+G20+G22+G24</f>
        <v>5689.963</v>
      </c>
      <c r="H17" s="155">
        <f>H18+H20+H22+H24</f>
        <v>5464.029</v>
      </c>
      <c r="I17" s="155">
        <f>I18+I20+I22+I24</f>
        <v>5163.627</v>
      </c>
    </row>
    <row r="18" spans="1:9" ht="36" customHeight="1">
      <c r="A18" s="133">
        <v>9</v>
      </c>
      <c r="B18" s="137" t="s">
        <v>239</v>
      </c>
      <c r="C18" s="151" t="s">
        <v>172</v>
      </c>
      <c r="D18" s="135" t="s">
        <v>153</v>
      </c>
      <c r="E18" s="135" t="s">
        <v>175</v>
      </c>
      <c r="F18" s="135" t="s">
        <v>98</v>
      </c>
      <c r="G18" s="155">
        <v>4233.31</v>
      </c>
      <c r="H18" s="155">
        <v>4233.31</v>
      </c>
      <c r="I18" s="155">
        <v>4233.31</v>
      </c>
    </row>
    <row r="19" spans="1:9" ht="27" customHeight="1">
      <c r="A19" s="133">
        <v>10</v>
      </c>
      <c r="B19" s="136" t="s">
        <v>80</v>
      </c>
      <c r="C19" s="136">
        <v>557</v>
      </c>
      <c r="D19" s="135" t="s">
        <v>153</v>
      </c>
      <c r="E19" s="135" t="s">
        <v>175</v>
      </c>
      <c r="F19" s="135" t="s">
        <v>51</v>
      </c>
      <c r="G19" s="155">
        <v>4233.31</v>
      </c>
      <c r="H19" s="155">
        <v>4233.31</v>
      </c>
      <c r="I19" s="155">
        <v>4233.31</v>
      </c>
    </row>
    <row r="20" spans="1:9" ht="27" customHeight="1">
      <c r="A20" s="133">
        <v>11</v>
      </c>
      <c r="B20" s="136" t="s">
        <v>81</v>
      </c>
      <c r="C20" s="136">
        <v>557</v>
      </c>
      <c r="D20" s="135" t="s">
        <v>153</v>
      </c>
      <c r="E20" s="135" t="s">
        <v>175</v>
      </c>
      <c r="F20" s="135" t="s">
        <v>241</v>
      </c>
      <c r="G20" s="155">
        <v>1454.253</v>
      </c>
      <c r="H20" s="155">
        <v>1228.319</v>
      </c>
      <c r="I20" s="155">
        <v>927.917</v>
      </c>
    </row>
    <row r="21" spans="1:9" ht="33" customHeight="1">
      <c r="A21" s="133">
        <v>12</v>
      </c>
      <c r="B21" s="136" t="s">
        <v>240</v>
      </c>
      <c r="C21" s="136">
        <v>557</v>
      </c>
      <c r="D21" s="135" t="s">
        <v>153</v>
      </c>
      <c r="E21" s="135" t="s">
        <v>175</v>
      </c>
      <c r="F21" s="135" t="s">
        <v>95</v>
      </c>
      <c r="G21" s="155">
        <v>1454.253</v>
      </c>
      <c r="H21" s="155">
        <v>1228.319</v>
      </c>
      <c r="I21" s="155">
        <v>927.917</v>
      </c>
    </row>
    <row r="22" spans="1:9" ht="33" customHeight="1">
      <c r="A22" s="133">
        <v>13</v>
      </c>
      <c r="B22" s="136" t="s">
        <v>162</v>
      </c>
      <c r="C22" s="136">
        <v>557</v>
      </c>
      <c r="D22" s="135" t="s">
        <v>153</v>
      </c>
      <c r="E22" s="135" t="s">
        <v>175</v>
      </c>
      <c r="F22" s="135" t="s">
        <v>242</v>
      </c>
      <c r="G22" s="155"/>
      <c r="H22" s="155"/>
      <c r="I22" s="155"/>
    </row>
    <row r="23" spans="1:9" ht="33" customHeight="1">
      <c r="A23" s="133">
        <v>14</v>
      </c>
      <c r="B23" s="136" t="s">
        <v>289</v>
      </c>
      <c r="C23" s="136">
        <v>557</v>
      </c>
      <c r="D23" s="135" t="s">
        <v>153</v>
      </c>
      <c r="E23" s="135" t="s">
        <v>175</v>
      </c>
      <c r="F23" s="135" t="s">
        <v>290</v>
      </c>
      <c r="G23" s="155"/>
      <c r="H23" s="155"/>
      <c r="I23" s="155"/>
    </row>
    <row r="24" spans="1:9" ht="33" customHeight="1">
      <c r="A24" s="133">
        <v>15</v>
      </c>
      <c r="B24" s="136" t="s">
        <v>237</v>
      </c>
      <c r="C24" s="136">
        <v>557</v>
      </c>
      <c r="D24" s="135" t="s">
        <v>153</v>
      </c>
      <c r="E24" s="135" t="s">
        <v>168</v>
      </c>
      <c r="F24" s="135"/>
      <c r="G24" s="155">
        <v>2.4</v>
      </c>
      <c r="H24" s="155">
        <v>2.4</v>
      </c>
      <c r="I24" s="155">
        <v>2.4</v>
      </c>
    </row>
    <row r="25" spans="1:9" ht="33" customHeight="1">
      <c r="A25" s="133">
        <v>16</v>
      </c>
      <c r="B25" s="136" t="s">
        <v>81</v>
      </c>
      <c r="C25" s="136">
        <v>557</v>
      </c>
      <c r="D25" s="135" t="s">
        <v>153</v>
      </c>
      <c r="E25" s="135" t="s">
        <v>168</v>
      </c>
      <c r="F25" s="135" t="s">
        <v>241</v>
      </c>
      <c r="G25" s="155">
        <v>2.4</v>
      </c>
      <c r="H25" s="155">
        <v>2.4</v>
      </c>
      <c r="I25" s="155">
        <v>2.4</v>
      </c>
    </row>
    <row r="26" spans="1:9" ht="36" customHeight="1">
      <c r="A26" s="133">
        <v>17</v>
      </c>
      <c r="B26" s="136" t="s">
        <v>240</v>
      </c>
      <c r="C26" s="136">
        <v>557</v>
      </c>
      <c r="D26" s="135" t="s">
        <v>153</v>
      </c>
      <c r="E26" s="135" t="s">
        <v>168</v>
      </c>
      <c r="F26" s="135" t="s">
        <v>95</v>
      </c>
      <c r="G26" s="155">
        <v>2.4</v>
      </c>
      <c r="H26" s="155">
        <v>2.4</v>
      </c>
      <c r="I26" s="155">
        <v>2.4</v>
      </c>
    </row>
    <row r="27" spans="1:9" ht="14.25" customHeight="1">
      <c r="A27" s="133">
        <v>18</v>
      </c>
      <c r="B27" s="136" t="s">
        <v>277</v>
      </c>
      <c r="C27" s="136">
        <v>557</v>
      </c>
      <c r="D27" s="135" t="s">
        <v>154</v>
      </c>
      <c r="E27" s="135"/>
      <c r="F27" s="135"/>
      <c r="G27" s="155">
        <f>G28</f>
        <v>50</v>
      </c>
      <c r="H27" s="155">
        <f>H28</f>
        <v>50</v>
      </c>
      <c r="I27" s="155">
        <f>I28</f>
        <v>50</v>
      </c>
    </row>
    <row r="28" spans="1:9" ht="27.75" customHeight="1">
      <c r="A28" s="133">
        <v>19</v>
      </c>
      <c r="B28" s="136" t="s">
        <v>278</v>
      </c>
      <c r="C28" s="136">
        <v>557</v>
      </c>
      <c r="D28" s="135" t="s">
        <v>154</v>
      </c>
      <c r="E28" s="135" t="s">
        <v>169</v>
      </c>
      <c r="F28" s="135"/>
      <c r="G28" s="155">
        <f>G30</f>
        <v>50</v>
      </c>
      <c r="H28" s="155">
        <f>H30</f>
        <v>50</v>
      </c>
      <c r="I28" s="155">
        <f>I30</f>
        <v>50</v>
      </c>
    </row>
    <row r="29" spans="1:9" ht="27.75" customHeight="1">
      <c r="A29" s="133">
        <v>20</v>
      </c>
      <c r="B29" s="136" t="s">
        <v>162</v>
      </c>
      <c r="C29" s="136">
        <v>557</v>
      </c>
      <c r="D29" s="135" t="s">
        <v>154</v>
      </c>
      <c r="E29" s="135" t="s">
        <v>169</v>
      </c>
      <c r="F29" s="135" t="s">
        <v>242</v>
      </c>
      <c r="G29" s="155">
        <v>50</v>
      </c>
      <c r="H29" s="155">
        <v>50</v>
      </c>
      <c r="I29" s="155">
        <v>50</v>
      </c>
    </row>
    <row r="30" spans="1:9" ht="23.25" customHeight="1">
      <c r="A30" s="133">
        <v>21</v>
      </c>
      <c r="B30" s="136" t="s">
        <v>279</v>
      </c>
      <c r="C30" s="136">
        <v>557</v>
      </c>
      <c r="D30" s="135" t="s">
        <v>154</v>
      </c>
      <c r="E30" s="135" t="s">
        <v>169</v>
      </c>
      <c r="F30" s="135" t="s">
        <v>189</v>
      </c>
      <c r="G30" s="155">
        <v>50</v>
      </c>
      <c r="H30" s="155">
        <v>50</v>
      </c>
      <c r="I30" s="155">
        <v>50</v>
      </c>
    </row>
    <row r="31" spans="1:9" ht="16.5" customHeight="1">
      <c r="A31" s="133">
        <v>22</v>
      </c>
      <c r="B31" s="136" t="s">
        <v>173</v>
      </c>
      <c r="C31" s="136">
        <v>557</v>
      </c>
      <c r="D31" s="135" t="s">
        <v>174</v>
      </c>
      <c r="E31" s="135"/>
      <c r="F31" s="135"/>
      <c r="G31" s="155">
        <v>511.616</v>
      </c>
      <c r="H31" s="155">
        <v>102.4</v>
      </c>
      <c r="I31" s="155">
        <v>169.4</v>
      </c>
    </row>
    <row r="32" spans="1:9" ht="57" customHeight="1">
      <c r="A32" s="133">
        <v>27</v>
      </c>
      <c r="B32" s="136" t="s">
        <v>280</v>
      </c>
      <c r="C32" s="136">
        <v>557</v>
      </c>
      <c r="D32" s="135" t="s">
        <v>174</v>
      </c>
      <c r="E32" s="135" t="s">
        <v>281</v>
      </c>
      <c r="F32" s="135"/>
      <c r="G32" s="155">
        <v>511.616</v>
      </c>
      <c r="H32" s="155">
        <v>102.4</v>
      </c>
      <c r="I32" s="155">
        <v>169.4</v>
      </c>
    </row>
    <row r="33" spans="1:9" ht="24.75" customHeight="1">
      <c r="A33" s="133">
        <v>28</v>
      </c>
      <c r="B33" s="136" t="s">
        <v>81</v>
      </c>
      <c r="C33" s="136">
        <v>557</v>
      </c>
      <c r="D33" s="135" t="s">
        <v>174</v>
      </c>
      <c r="E33" s="135" t="s">
        <v>281</v>
      </c>
      <c r="F33" s="135" t="s">
        <v>241</v>
      </c>
      <c r="G33" s="155">
        <v>511.616</v>
      </c>
      <c r="H33" s="155">
        <v>102.4</v>
      </c>
      <c r="I33" s="155">
        <v>169.4</v>
      </c>
    </row>
    <row r="34" spans="1:9" ht="28.5" customHeight="1">
      <c r="A34" s="133">
        <v>29</v>
      </c>
      <c r="B34" s="136" t="s">
        <v>240</v>
      </c>
      <c r="C34" s="136">
        <v>557</v>
      </c>
      <c r="D34" s="135" t="s">
        <v>174</v>
      </c>
      <c r="E34" s="135" t="s">
        <v>281</v>
      </c>
      <c r="F34" s="135" t="s">
        <v>95</v>
      </c>
      <c r="G34" s="155">
        <v>511.616</v>
      </c>
      <c r="H34" s="155">
        <v>102.4</v>
      </c>
      <c r="I34" s="155">
        <v>169.4</v>
      </c>
    </row>
    <row r="35" spans="1:9" ht="28.5" customHeight="1">
      <c r="A35" s="133"/>
      <c r="B35" s="136"/>
      <c r="C35" s="136"/>
      <c r="D35" s="135"/>
      <c r="E35" s="135"/>
      <c r="F35" s="135"/>
      <c r="G35" s="155"/>
      <c r="H35" s="155"/>
      <c r="I35" s="155"/>
    </row>
    <row r="36" spans="1:9" ht="19.5" customHeight="1">
      <c r="A36" s="133">
        <v>33</v>
      </c>
      <c r="B36" s="136" t="s">
        <v>190</v>
      </c>
      <c r="C36" s="136">
        <v>557</v>
      </c>
      <c r="D36" s="135" t="s">
        <v>155</v>
      </c>
      <c r="E36" s="135"/>
      <c r="F36" s="135"/>
      <c r="G36" s="155">
        <v>79.85</v>
      </c>
      <c r="H36" s="155">
        <v>83.1</v>
      </c>
      <c r="I36" s="155"/>
    </row>
    <row r="37" spans="1:9" ht="15.75" customHeight="1">
      <c r="A37" s="133">
        <v>34</v>
      </c>
      <c r="B37" s="136" t="s">
        <v>191</v>
      </c>
      <c r="C37" s="136">
        <v>557</v>
      </c>
      <c r="D37" s="135" t="s">
        <v>156</v>
      </c>
      <c r="E37" s="135"/>
      <c r="F37" s="135"/>
      <c r="G37" s="155">
        <v>79.85</v>
      </c>
      <c r="H37" s="155">
        <v>83.1</v>
      </c>
      <c r="I37" s="155"/>
    </row>
    <row r="38" spans="1:9" ht="35.25" customHeight="1">
      <c r="A38" s="133">
        <v>35</v>
      </c>
      <c r="B38" s="136" t="s">
        <v>192</v>
      </c>
      <c r="C38" s="136">
        <v>557</v>
      </c>
      <c r="D38" s="135" t="s">
        <v>156</v>
      </c>
      <c r="E38" s="135" t="s">
        <v>193</v>
      </c>
      <c r="F38" s="135"/>
      <c r="G38" s="155">
        <v>79.85</v>
      </c>
      <c r="H38" s="155">
        <v>83.1</v>
      </c>
      <c r="I38" s="155"/>
    </row>
    <row r="39" spans="1:9" ht="44.25" customHeight="1">
      <c r="A39" s="133">
        <v>36</v>
      </c>
      <c r="B39" s="137" t="s">
        <v>239</v>
      </c>
      <c r="C39" s="151" t="s">
        <v>172</v>
      </c>
      <c r="D39" s="135" t="s">
        <v>156</v>
      </c>
      <c r="E39" s="135" t="s">
        <v>193</v>
      </c>
      <c r="F39" s="135" t="s">
        <v>98</v>
      </c>
      <c r="G39" s="155">
        <v>79.85</v>
      </c>
      <c r="H39" s="155">
        <v>83.1</v>
      </c>
      <c r="I39" s="155"/>
    </row>
    <row r="40" spans="1:9" ht="24.75" customHeight="1">
      <c r="A40" s="133">
        <v>37</v>
      </c>
      <c r="B40" s="136" t="s">
        <v>80</v>
      </c>
      <c r="C40" s="136">
        <v>557</v>
      </c>
      <c r="D40" s="135" t="s">
        <v>156</v>
      </c>
      <c r="E40" s="135" t="s">
        <v>193</v>
      </c>
      <c r="F40" s="135" t="s">
        <v>51</v>
      </c>
      <c r="G40" s="155">
        <v>79.85</v>
      </c>
      <c r="H40" s="155">
        <v>83.1</v>
      </c>
      <c r="I40" s="155"/>
    </row>
    <row r="41" spans="1:9" ht="12" customHeight="1">
      <c r="A41" s="133">
        <v>38</v>
      </c>
      <c r="B41" s="136" t="s">
        <v>148</v>
      </c>
      <c r="C41" s="136">
        <v>557</v>
      </c>
      <c r="D41" s="135" t="s">
        <v>157</v>
      </c>
      <c r="E41" s="135"/>
      <c r="F41" s="135"/>
      <c r="G41" s="155">
        <f>G42</f>
        <v>668.37</v>
      </c>
      <c r="H41" s="155">
        <f>H42</f>
        <v>699.576</v>
      </c>
      <c r="I41" s="155">
        <f>I42</f>
        <v>250.8</v>
      </c>
    </row>
    <row r="42" spans="1:9" ht="15" customHeight="1">
      <c r="A42" s="133">
        <v>39</v>
      </c>
      <c r="B42" s="136" t="s">
        <v>149</v>
      </c>
      <c r="C42" s="136">
        <v>557</v>
      </c>
      <c r="D42" s="135" t="s">
        <v>158</v>
      </c>
      <c r="E42" s="135"/>
      <c r="F42" s="135"/>
      <c r="G42" s="155">
        <f>G44+G47+G49</f>
        <v>668.37</v>
      </c>
      <c r="H42" s="155">
        <f>H43+H46+H49</f>
        <v>699.576</v>
      </c>
      <c r="I42" s="155">
        <f>I43</f>
        <v>250.8</v>
      </c>
    </row>
    <row r="43" spans="1:9" ht="26.25" customHeight="1">
      <c r="A43" s="133">
        <v>40</v>
      </c>
      <c r="B43" s="136" t="s">
        <v>194</v>
      </c>
      <c r="C43" s="136">
        <v>557</v>
      </c>
      <c r="D43" s="135" t="s">
        <v>158</v>
      </c>
      <c r="E43" s="135" t="s">
        <v>247</v>
      </c>
      <c r="F43" s="135"/>
      <c r="G43" s="155">
        <v>206.8</v>
      </c>
      <c r="H43" s="155">
        <v>220.4</v>
      </c>
      <c r="I43" s="155">
        <v>250.8</v>
      </c>
    </row>
    <row r="44" spans="1:9" ht="26.25" customHeight="1">
      <c r="A44" s="133">
        <v>41</v>
      </c>
      <c r="B44" s="136" t="s">
        <v>81</v>
      </c>
      <c r="C44" s="136">
        <v>557</v>
      </c>
      <c r="D44" s="135" t="s">
        <v>158</v>
      </c>
      <c r="E44" s="135" t="s">
        <v>247</v>
      </c>
      <c r="F44" s="135" t="s">
        <v>241</v>
      </c>
      <c r="G44" s="155">
        <v>206.8</v>
      </c>
      <c r="H44" s="155">
        <v>220.4</v>
      </c>
      <c r="I44" s="155">
        <v>250.8</v>
      </c>
    </row>
    <row r="45" spans="1:9" ht="29.25" customHeight="1">
      <c r="A45" s="133">
        <v>42</v>
      </c>
      <c r="B45" s="136" t="s">
        <v>195</v>
      </c>
      <c r="C45" s="136">
        <v>557</v>
      </c>
      <c r="D45" s="135" t="s">
        <v>158</v>
      </c>
      <c r="E45" s="135" t="s">
        <v>247</v>
      </c>
      <c r="F45" s="135" t="s">
        <v>95</v>
      </c>
      <c r="G45" s="155">
        <v>206.8</v>
      </c>
      <c r="H45" s="155">
        <v>220.4</v>
      </c>
      <c r="I45" s="155">
        <v>250.8</v>
      </c>
    </row>
    <row r="46" spans="1:9" ht="55.5" customHeight="1">
      <c r="A46" s="133">
        <v>43</v>
      </c>
      <c r="B46" s="136" t="s">
        <v>282</v>
      </c>
      <c r="C46" s="136">
        <v>557</v>
      </c>
      <c r="D46" s="135" t="s">
        <v>158</v>
      </c>
      <c r="E46" s="135" t="s">
        <v>283</v>
      </c>
      <c r="F46" s="135"/>
      <c r="G46" s="155">
        <v>4.57</v>
      </c>
      <c r="H46" s="155">
        <v>4.744</v>
      </c>
      <c r="I46" s="155"/>
    </row>
    <row r="47" spans="1:9" ht="23.25" customHeight="1">
      <c r="A47" s="133">
        <v>44</v>
      </c>
      <c r="B47" s="136" t="s">
        <v>81</v>
      </c>
      <c r="C47" s="136">
        <v>557</v>
      </c>
      <c r="D47" s="135" t="s">
        <v>158</v>
      </c>
      <c r="E47" s="135" t="s">
        <v>283</v>
      </c>
      <c r="F47" s="135" t="s">
        <v>241</v>
      </c>
      <c r="G47" s="155">
        <v>4.57</v>
      </c>
      <c r="H47" s="155">
        <v>4.744</v>
      </c>
      <c r="I47" s="155"/>
    </row>
    <row r="48" spans="1:9" ht="29.25" customHeight="1">
      <c r="A48" s="133">
        <v>45</v>
      </c>
      <c r="B48" s="136" t="s">
        <v>195</v>
      </c>
      <c r="C48" s="136">
        <v>557</v>
      </c>
      <c r="D48" s="135" t="s">
        <v>158</v>
      </c>
      <c r="E48" s="135" t="s">
        <v>283</v>
      </c>
      <c r="F48" s="135" t="s">
        <v>95</v>
      </c>
      <c r="G48" s="155">
        <v>4.57</v>
      </c>
      <c r="H48" s="155">
        <v>4.744</v>
      </c>
      <c r="I48" s="155"/>
    </row>
    <row r="49" spans="1:9" ht="51.75" customHeight="1">
      <c r="A49" s="133">
        <v>46</v>
      </c>
      <c r="B49" s="136" t="s">
        <v>307</v>
      </c>
      <c r="C49" s="136">
        <v>557</v>
      </c>
      <c r="D49" s="135" t="s">
        <v>158</v>
      </c>
      <c r="E49" s="135" t="s">
        <v>308</v>
      </c>
      <c r="F49" s="135"/>
      <c r="G49" s="155">
        <v>457</v>
      </c>
      <c r="H49" s="155">
        <v>474.432</v>
      </c>
      <c r="I49" s="155"/>
    </row>
    <row r="50" spans="1:9" ht="29.25" customHeight="1">
      <c r="A50" s="133">
        <v>47</v>
      </c>
      <c r="B50" s="136" t="s">
        <v>81</v>
      </c>
      <c r="C50" s="136">
        <v>557</v>
      </c>
      <c r="D50" s="135" t="s">
        <v>158</v>
      </c>
      <c r="E50" s="135" t="s">
        <v>308</v>
      </c>
      <c r="F50" s="135" t="s">
        <v>241</v>
      </c>
      <c r="G50" s="155">
        <v>457</v>
      </c>
      <c r="H50" s="155">
        <v>474.432</v>
      </c>
      <c r="I50" s="155"/>
    </row>
    <row r="51" spans="1:9" ht="29.25" customHeight="1">
      <c r="A51" s="133">
        <v>48</v>
      </c>
      <c r="B51" s="136" t="s">
        <v>195</v>
      </c>
      <c r="C51" s="136">
        <v>557</v>
      </c>
      <c r="D51" s="135" t="s">
        <v>158</v>
      </c>
      <c r="E51" s="135" t="s">
        <v>308</v>
      </c>
      <c r="F51" s="135" t="s">
        <v>95</v>
      </c>
      <c r="G51" s="155">
        <v>457</v>
      </c>
      <c r="H51" s="155">
        <v>474.432</v>
      </c>
      <c r="I51" s="155"/>
    </row>
    <row r="52" spans="1:9" ht="13.5" customHeight="1">
      <c r="A52" s="133">
        <v>49</v>
      </c>
      <c r="B52" s="136" t="s">
        <v>196</v>
      </c>
      <c r="C52" s="136">
        <v>557</v>
      </c>
      <c r="D52" s="135" t="s">
        <v>197</v>
      </c>
      <c r="E52" s="135"/>
      <c r="F52" s="135"/>
      <c r="G52" s="155">
        <f>G53</f>
        <v>406.90000000000003</v>
      </c>
      <c r="H52" s="155">
        <f>H53</f>
        <v>611.781</v>
      </c>
      <c r="I52" s="155">
        <f>I53</f>
        <v>646.059</v>
      </c>
    </row>
    <row r="53" spans="1:9" ht="22.5" customHeight="1">
      <c r="A53" s="133">
        <v>50</v>
      </c>
      <c r="B53" s="136" t="s">
        <v>76</v>
      </c>
      <c r="C53" s="136">
        <v>557</v>
      </c>
      <c r="D53" s="135" t="s">
        <v>159</v>
      </c>
      <c r="E53" s="135"/>
      <c r="F53" s="135"/>
      <c r="G53" s="155">
        <f>G55+G58+G61</f>
        <v>406.90000000000003</v>
      </c>
      <c r="H53" s="155">
        <f>H54+H57+H60</f>
        <v>611.781</v>
      </c>
      <c r="I53" s="155">
        <f>I54+I57+I60</f>
        <v>646.059</v>
      </c>
    </row>
    <row r="54" spans="1:9" ht="15.75" customHeight="1">
      <c r="A54" s="133">
        <v>51</v>
      </c>
      <c r="B54" s="136" t="s">
        <v>99</v>
      </c>
      <c r="C54" s="136">
        <v>557</v>
      </c>
      <c r="D54" s="135" t="s">
        <v>159</v>
      </c>
      <c r="E54" s="135" t="s">
        <v>181</v>
      </c>
      <c r="F54" s="135"/>
      <c r="G54" s="155">
        <v>292.021</v>
      </c>
      <c r="H54" s="155">
        <v>391.9</v>
      </c>
      <c r="I54" s="155">
        <v>393.659</v>
      </c>
    </row>
    <row r="55" spans="1:9" ht="15.75" customHeight="1">
      <c r="A55" s="133">
        <v>52</v>
      </c>
      <c r="B55" s="136" t="s">
        <v>81</v>
      </c>
      <c r="C55" s="136">
        <v>557</v>
      </c>
      <c r="D55" s="135" t="s">
        <v>159</v>
      </c>
      <c r="E55" s="135" t="s">
        <v>181</v>
      </c>
      <c r="F55" s="135" t="s">
        <v>241</v>
      </c>
      <c r="G55" s="155">
        <v>292.021</v>
      </c>
      <c r="H55" s="155">
        <v>391.9</v>
      </c>
      <c r="I55" s="155">
        <v>393.659</v>
      </c>
    </row>
    <row r="56" spans="1:9" ht="27" customHeight="1">
      <c r="A56" s="133">
        <v>53</v>
      </c>
      <c r="B56" s="136" t="s">
        <v>195</v>
      </c>
      <c r="C56" s="136">
        <v>557</v>
      </c>
      <c r="D56" s="135" t="s">
        <v>159</v>
      </c>
      <c r="E56" s="135" t="s">
        <v>181</v>
      </c>
      <c r="F56" s="135" t="s">
        <v>95</v>
      </c>
      <c r="G56" s="155">
        <v>292.021</v>
      </c>
      <c r="H56" s="155">
        <v>391.9</v>
      </c>
      <c r="I56" s="155">
        <v>400</v>
      </c>
    </row>
    <row r="57" spans="1:9" ht="20.25" customHeight="1">
      <c r="A57" s="133">
        <v>54</v>
      </c>
      <c r="B57" s="136" t="s">
        <v>284</v>
      </c>
      <c r="C57" s="136">
        <v>557</v>
      </c>
      <c r="D57" s="135" t="s">
        <v>159</v>
      </c>
      <c r="E57" s="135" t="s">
        <v>285</v>
      </c>
      <c r="F57" s="135"/>
      <c r="G57" s="155">
        <v>50</v>
      </c>
      <c r="H57" s="155">
        <v>50</v>
      </c>
      <c r="I57" s="155">
        <v>50</v>
      </c>
    </row>
    <row r="58" spans="1:9" ht="21.75" customHeight="1">
      <c r="A58" s="133">
        <v>55</v>
      </c>
      <c r="B58" s="136" t="s">
        <v>81</v>
      </c>
      <c r="C58" s="136">
        <v>557</v>
      </c>
      <c r="D58" s="135" t="s">
        <v>159</v>
      </c>
      <c r="E58" s="135" t="s">
        <v>285</v>
      </c>
      <c r="F58" s="135" t="s">
        <v>241</v>
      </c>
      <c r="G58" s="155">
        <v>50</v>
      </c>
      <c r="H58" s="155">
        <v>50</v>
      </c>
      <c r="I58" s="155">
        <v>50</v>
      </c>
    </row>
    <row r="59" spans="1:9" ht="27" customHeight="1">
      <c r="A59" s="133">
        <v>56</v>
      </c>
      <c r="B59" s="136" t="s">
        <v>195</v>
      </c>
      <c r="C59" s="136">
        <v>557</v>
      </c>
      <c r="D59" s="135" t="s">
        <v>159</v>
      </c>
      <c r="E59" s="135" t="s">
        <v>285</v>
      </c>
      <c r="F59" s="135" t="s">
        <v>95</v>
      </c>
      <c r="G59" s="155">
        <v>50</v>
      </c>
      <c r="H59" s="155">
        <v>50</v>
      </c>
      <c r="I59" s="155">
        <v>50</v>
      </c>
    </row>
    <row r="60" spans="1:9" ht="27" customHeight="1">
      <c r="A60" s="133">
        <v>57</v>
      </c>
      <c r="B60" s="136" t="s">
        <v>286</v>
      </c>
      <c r="C60" s="136">
        <v>557</v>
      </c>
      <c r="D60" s="135" t="s">
        <v>159</v>
      </c>
      <c r="E60" s="135" t="s">
        <v>287</v>
      </c>
      <c r="F60" s="135"/>
      <c r="G60" s="155">
        <v>64.879</v>
      </c>
      <c r="H60" s="155">
        <v>169.881</v>
      </c>
      <c r="I60" s="155">
        <v>202.4</v>
      </c>
    </row>
    <row r="61" spans="1:9" ht="27" customHeight="1">
      <c r="A61" s="133">
        <v>58</v>
      </c>
      <c r="B61" s="136" t="s">
        <v>81</v>
      </c>
      <c r="C61" s="136">
        <v>557</v>
      </c>
      <c r="D61" s="135" t="s">
        <v>159</v>
      </c>
      <c r="E61" s="135" t="s">
        <v>287</v>
      </c>
      <c r="F61" s="135" t="s">
        <v>241</v>
      </c>
      <c r="G61" s="155">
        <v>64.879</v>
      </c>
      <c r="H61" s="155">
        <v>169.881</v>
      </c>
      <c r="I61" s="155">
        <v>202.4</v>
      </c>
    </row>
    <row r="62" spans="1:9" ht="27" customHeight="1">
      <c r="A62" s="133">
        <v>59</v>
      </c>
      <c r="B62" s="136" t="s">
        <v>195</v>
      </c>
      <c r="C62" s="136">
        <v>557</v>
      </c>
      <c r="D62" s="135" t="s">
        <v>159</v>
      </c>
      <c r="E62" s="135" t="s">
        <v>287</v>
      </c>
      <c r="F62" s="135" t="s">
        <v>95</v>
      </c>
      <c r="G62" s="155">
        <v>64.879</v>
      </c>
      <c r="H62" s="155">
        <v>169.881</v>
      </c>
      <c r="I62" s="155">
        <v>202.4</v>
      </c>
    </row>
    <row r="63" spans="1:9" ht="29.25" customHeight="1">
      <c r="A63" s="133">
        <v>60</v>
      </c>
      <c r="B63" s="140" t="s">
        <v>248</v>
      </c>
      <c r="C63" s="136">
        <v>557</v>
      </c>
      <c r="D63" s="135" t="s">
        <v>161</v>
      </c>
      <c r="E63" s="135" t="s">
        <v>249</v>
      </c>
      <c r="F63" s="135" t="s">
        <v>243</v>
      </c>
      <c r="G63" s="155">
        <v>1280.99</v>
      </c>
      <c r="H63" s="155">
        <v>1280.99</v>
      </c>
      <c r="I63" s="155">
        <v>1280.99</v>
      </c>
    </row>
    <row r="64" spans="1:9" ht="29.25" customHeight="1">
      <c r="A64" s="133">
        <v>61</v>
      </c>
      <c r="B64" s="140" t="s">
        <v>63</v>
      </c>
      <c r="C64" s="136">
        <v>557</v>
      </c>
      <c r="D64" s="135" t="s">
        <v>161</v>
      </c>
      <c r="E64" s="135" t="s">
        <v>249</v>
      </c>
      <c r="F64" s="135" t="s">
        <v>198</v>
      </c>
      <c r="G64" s="155">
        <v>1280.99</v>
      </c>
      <c r="H64" s="155">
        <v>1280.99</v>
      </c>
      <c r="I64" s="155">
        <v>1280.99</v>
      </c>
    </row>
    <row r="65" spans="1:9" ht="44.25" customHeight="1">
      <c r="A65" s="133">
        <v>62</v>
      </c>
      <c r="B65" s="140" t="s">
        <v>288</v>
      </c>
      <c r="C65" s="140">
        <v>557</v>
      </c>
      <c r="D65" s="135" t="s">
        <v>161</v>
      </c>
      <c r="E65" s="135" t="s">
        <v>206</v>
      </c>
      <c r="F65" s="135" t="s">
        <v>198</v>
      </c>
      <c r="G65" s="155">
        <v>1280.99</v>
      </c>
      <c r="H65" s="155">
        <v>1280.99</v>
      </c>
      <c r="I65" s="155">
        <v>1280.99</v>
      </c>
    </row>
    <row r="66" spans="1:9" ht="15" customHeight="1">
      <c r="A66" s="133">
        <v>63</v>
      </c>
      <c r="B66" s="136" t="s">
        <v>89</v>
      </c>
      <c r="C66" s="136">
        <v>557</v>
      </c>
      <c r="D66" s="135"/>
      <c r="E66" s="135"/>
      <c r="F66" s="135"/>
      <c r="G66" s="155"/>
      <c r="H66" s="155">
        <v>271.53</v>
      </c>
      <c r="I66" s="155">
        <v>470.654</v>
      </c>
    </row>
    <row r="67" spans="1:9" ht="15" customHeight="1">
      <c r="A67" s="133">
        <v>64</v>
      </c>
      <c r="B67" s="166" t="s">
        <v>199</v>
      </c>
      <c r="C67" s="166"/>
      <c r="D67" s="167"/>
      <c r="E67" s="167"/>
      <c r="F67" s="167"/>
      <c r="G67" s="161">
        <f>G10</f>
        <v>9508.043</v>
      </c>
      <c r="H67" s="161">
        <f>H10</f>
        <v>9383.760000000002</v>
      </c>
      <c r="I67" s="161">
        <f>I12+I17+I27+I31+I36+I41+I52+I63+I66</f>
        <v>8851.884000000002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3" sqref="C3:L3"/>
    </sheetView>
  </sheetViews>
  <sheetFormatPr defaultColWidth="9.00390625" defaultRowHeight="12.75"/>
  <cols>
    <col min="1" max="1" width="4.625" style="1" customWidth="1"/>
    <col min="2" max="2" width="55.125" style="14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2:12" ht="11.25" customHeight="1">
      <c r="B1" s="2"/>
      <c r="C1" s="3"/>
      <c r="J1" s="2" t="s">
        <v>68</v>
      </c>
      <c r="K1" s="3"/>
      <c r="L1" s="3"/>
    </row>
    <row r="2" spans="2:14" ht="11.25" customHeight="1">
      <c r="B2" s="2"/>
      <c r="C2" s="188" t="s">
        <v>312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2" ht="11.25" customHeight="1">
      <c r="B3" s="2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12" ht="10.5" customHeight="1">
      <c r="B4" s="2"/>
      <c r="C4" s="3"/>
      <c r="J4" s="187"/>
      <c r="K4" s="187"/>
      <c r="L4" s="3"/>
    </row>
    <row r="5" spans="2:10" ht="6.75" customHeight="1">
      <c r="B5" s="4"/>
      <c r="C5" s="5"/>
      <c r="J5" s="5"/>
    </row>
    <row r="6" spans="2:10" ht="13.5" customHeight="1">
      <c r="B6" s="186" t="s">
        <v>83</v>
      </c>
      <c r="C6" s="186"/>
      <c r="J6" s="159" t="s">
        <v>259</v>
      </c>
    </row>
    <row r="7" spans="2:12" ht="9.75" customHeight="1">
      <c r="B7" s="189" t="s">
        <v>302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2:10" ht="12.75" customHeight="1" thickBot="1">
      <c r="B8" s="6"/>
      <c r="C8" s="7"/>
      <c r="J8" s="7"/>
    </row>
    <row r="9" spans="1:12" ht="36" customHeight="1">
      <c r="A9" s="8" t="s">
        <v>55</v>
      </c>
      <c r="B9" s="9" t="s">
        <v>69</v>
      </c>
      <c r="C9" s="9" t="s">
        <v>151</v>
      </c>
      <c r="D9" s="9" t="s">
        <v>85</v>
      </c>
      <c r="E9" s="9" t="s">
        <v>86</v>
      </c>
      <c r="F9" s="10" t="s">
        <v>87</v>
      </c>
      <c r="G9" s="10" t="s">
        <v>72</v>
      </c>
      <c r="H9" s="10" t="s">
        <v>72</v>
      </c>
      <c r="I9" s="15" t="s">
        <v>72</v>
      </c>
      <c r="J9" s="9" t="s">
        <v>164</v>
      </c>
      <c r="K9" s="30" t="s">
        <v>255</v>
      </c>
      <c r="L9" s="31" t="s">
        <v>291</v>
      </c>
    </row>
    <row r="10" spans="1:12" ht="19.5" customHeight="1">
      <c r="A10" s="69"/>
      <c r="B10" s="70">
        <v>1</v>
      </c>
      <c r="C10" s="70">
        <v>3</v>
      </c>
      <c r="D10" s="70">
        <v>4</v>
      </c>
      <c r="E10" s="71">
        <v>5</v>
      </c>
      <c r="F10" s="72">
        <v>6</v>
      </c>
      <c r="G10" s="16"/>
      <c r="H10" s="16"/>
      <c r="I10" s="16"/>
      <c r="J10" s="70">
        <v>4</v>
      </c>
      <c r="K10" s="73">
        <v>5</v>
      </c>
      <c r="L10" s="74">
        <v>6</v>
      </c>
    </row>
    <row r="11" spans="1:12" ht="21" customHeight="1">
      <c r="A11" s="76">
        <v>1</v>
      </c>
      <c r="B11" s="28" t="s">
        <v>73</v>
      </c>
      <c r="C11" s="22" t="s">
        <v>152</v>
      </c>
      <c r="D11" s="23" t="e">
        <f>D12+#REF!+D13+#REF!+#REF!+#REF!+#REF!</f>
        <v>#REF!</v>
      </c>
      <c r="E11" s="23" t="e">
        <f>E12+#REF!+E13+#REF!+#REF!+#REF!+#REF!</f>
        <v>#REF!</v>
      </c>
      <c r="F11" s="23" t="e">
        <f>F12+#REF!+F13+#REF!+#REF!+#REF!+#REF!</f>
        <v>#REF!</v>
      </c>
      <c r="G11" s="77"/>
      <c r="H11" s="77"/>
      <c r="I11" s="77"/>
      <c r="J11" s="153">
        <f>J12+J13+J14+J15</f>
        <v>7071.933</v>
      </c>
      <c r="K11" s="153">
        <f>K12+K13+K14+K15</f>
        <v>6436.783</v>
      </c>
      <c r="L11" s="153">
        <f>L12+L13+L14+L15</f>
        <v>6203.381</v>
      </c>
    </row>
    <row r="12" spans="1:12" ht="31.5" customHeight="1">
      <c r="A12" s="76">
        <v>2</v>
      </c>
      <c r="B12" s="28" t="s">
        <v>74</v>
      </c>
      <c r="C12" s="22" t="s">
        <v>66</v>
      </c>
      <c r="D12" s="23" t="e">
        <f>'[1]Приложение 6'!I147</f>
        <v>#REF!</v>
      </c>
      <c r="E12" s="23" t="e">
        <f>'[1]Приложение 6'!J147</f>
        <v>#REF!</v>
      </c>
      <c r="F12" s="23">
        <f>'[1]Приложение 6'!K147</f>
        <v>6256.59</v>
      </c>
      <c r="G12" s="24" t="e">
        <f>#REF!+#REF!</f>
        <v>#REF!</v>
      </c>
      <c r="H12" s="24" t="e">
        <f>#REF!+#REF!</f>
        <v>#REF!</v>
      </c>
      <c r="I12" s="24" t="e">
        <f>#REF!+#REF!</f>
        <v>#REF!</v>
      </c>
      <c r="J12" s="153">
        <f>ведомственые!G12</f>
        <v>820.354</v>
      </c>
      <c r="K12" s="153">
        <f>ведомственые!H12</f>
        <v>820.354</v>
      </c>
      <c r="L12" s="153">
        <f>ведомственые!I12</f>
        <v>820.354</v>
      </c>
    </row>
    <row r="13" spans="1:12" ht="39" customHeight="1">
      <c r="A13" s="76">
        <v>3</v>
      </c>
      <c r="B13" s="28" t="s">
        <v>88</v>
      </c>
      <c r="C13" s="22" t="s">
        <v>153</v>
      </c>
      <c r="D13" s="23" t="e">
        <f>'[1]Приложение 6'!I13+'[1]Приложение 6'!I172</f>
        <v>#REF!</v>
      </c>
      <c r="E13" s="23" t="e">
        <f>'[1]Приложение 6'!J13+'[1]Приложение 6'!J172</f>
        <v>#REF!</v>
      </c>
      <c r="F13" s="23">
        <f>'[1]Приложение 6'!K13+'[1]Приложение 6'!K172</f>
        <v>39375.689999999995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153">
        <f>ведомственые!G16</f>
        <v>5689.963</v>
      </c>
      <c r="K13" s="164">
        <v>5464.029</v>
      </c>
      <c r="L13" s="153">
        <f>ведомственые!I16</f>
        <v>5163.627</v>
      </c>
    </row>
    <row r="14" spans="1:12" ht="14.25" customHeight="1">
      <c r="A14" s="76">
        <v>4</v>
      </c>
      <c r="B14" s="78" t="s">
        <v>150</v>
      </c>
      <c r="C14" s="22" t="s">
        <v>154</v>
      </c>
      <c r="D14" s="23"/>
      <c r="E14" s="23"/>
      <c r="F14" s="23"/>
      <c r="G14" s="25"/>
      <c r="H14" s="25"/>
      <c r="I14" s="25"/>
      <c r="J14" s="153">
        <v>50</v>
      </c>
      <c r="K14" s="153">
        <v>50</v>
      </c>
      <c r="L14" s="153">
        <v>50</v>
      </c>
    </row>
    <row r="15" spans="1:12" ht="14.25" customHeight="1">
      <c r="A15" s="76">
        <v>5</v>
      </c>
      <c r="B15" s="78" t="s">
        <v>173</v>
      </c>
      <c r="C15" s="22" t="s">
        <v>174</v>
      </c>
      <c r="D15" s="23"/>
      <c r="E15" s="23"/>
      <c r="F15" s="23"/>
      <c r="G15" s="25"/>
      <c r="H15" s="25"/>
      <c r="I15" s="25"/>
      <c r="J15" s="153">
        <f>ведомственые!G31</f>
        <v>511.616</v>
      </c>
      <c r="K15" s="161">
        <f>ведомственые!H31</f>
        <v>102.4</v>
      </c>
      <c r="L15" s="153">
        <f>ведомственые!I31</f>
        <v>169.4</v>
      </c>
    </row>
    <row r="16" spans="1:12" ht="15" customHeight="1">
      <c r="A16" s="76">
        <v>6</v>
      </c>
      <c r="B16" s="78" t="s">
        <v>147</v>
      </c>
      <c r="C16" s="22" t="s">
        <v>155</v>
      </c>
      <c r="D16" s="23"/>
      <c r="E16" s="23"/>
      <c r="F16" s="23"/>
      <c r="G16" s="25"/>
      <c r="H16" s="25"/>
      <c r="I16" s="25"/>
      <c r="J16" s="153">
        <f>ведомственые!G36</f>
        <v>79.85</v>
      </c>
      <c r="K16" s="162">
        <v>83.1</v>
      </c>
      <c r="L16" s="153"/>
    </row>
    <row r="17" spans="1:12" ht="15" customHeight="1">
      <c r="A17" s="76">
        <v>7</v>
      </c>
      <c r="B17" s="78" t="s">
        <v>257</v>
      </c>
      <c r="C17" s="22" t="s">
        <v>156</v>
      </c>
      <c r="D17" s="23" t="str">
        <f>'[1]Приложение 6'!I180</f>
        <v>00 21</v>
      </c>
      <c r="E17" s="23">
        <f>'[1]Приложение 6'!J180</f>
        <v>240</v>
      </c>
      <c r="F17" s="23">
        <f>'[1]Приложение 6'!K180</f>
        <v>1663.23</v>
      </c>
      <c r="G17" s="75"/>
      <c r="H17" s="75"/>
      <c r="I17" s="75"/>
      <c r="J17" s="153">
        <f>ведомственые!G37</f>
        <v>79.85</v>
      </c>
      <c r="K17" s="162">
        <v>83.1</v>
      </c>
      <c r="L17" s="153"/>
    </row>
    <row r="18" spans="1:12" ht="15" customHeight="1">
      <c r="A18" s="76">
        <v>8</v>
      </c>
      <c r="B18" s="78" t="s">
        <v>148</v>
      </c>
      <c r="C18" s="22" t="s">
        <v>157</v>
      </c>
      <c r="D18" s="23"/>
      <c r="E18" s="23"/>
      <c r="F18" s="23"/>
      <c r="G18" s="75"/>
      <c r="H18" s="75"/>
      <c r="I18" s="75"/>
      <c r="J18" s="25">
        <f>ведомственые!G41</f>
        <v>668.37</v>
      </c>
      <c r="K18" s="162">
        <f>ведомственые!H41</f>
        <v>699.576</v>
      </c>
      <c r="L18" s="25">
        <f>ведомственые!I41</f>
        <v>250.8</v>
      </c>
    </row>
    <row r="19" spans="1:12" ht="15" customHeight="1">
      <c r="A19" s="76">
        <v>9</v>
      </c>
      <c r="B19" s="78" t="s">
        <v>149</v>
      </c>
      <c r="C19" s="22" t="s">
        <v>158</v>
      </c>
      <c r="D19" s="23"/>
      <c r="E19" s="23"/>
      <c r="F19" s="23"/>
      <c r="G19" s="75"/>
      <c r="H19" s="75"/>
      <c r="I19" s="75"/>
      <c r="J19" s="25">
        <f>ведомственые!G42</f>
        <v>668.37</v>
      </c>
      <c r="K19" s="163">
        <f>K18</f>
        <v>699.576</v>
      </c>
      <c r="L19" s="25">
        <v>250.8</v>
      </c>
    </row>
    <row r="20" spans="1:12" ht="15" customHeight="1">
      <c r="A20" s="76">
        <v>10</v>
      </c>
      <c r="B20" s="78" t="s">
        <v>196</v>
      </c>
      <c r="C20" s="22" t="s">
        <v>197</v>
      </c>
      <c r="D20" s="23"/>
      <c r="E20" s="23"/>
      <c r="F20" s="23"/>
      <c r="G20" s="75"/>
      <c r="H20" s="75"/>
      <c r="I20" s="75"/>
      <c r="J20" s="25">
        <f>ведомственые!G52</f>
        <v>406.90000000000003</v>
      </c>
      <c r="K20" s="25">
        <v>611.781</v>
      </c>
      <c r="L20" s="25">
        <f>ведомственые!I52</f>
        <v>646.059</v>
      </c>
    </row>
    <row r="21" spans="1:12" ht="15" customHeight="1">
      <c r="A21" s="76">
        <v>11</v>
      </c>
      <c r="B21" s="28" t="s">
        <v>76</v>
      </c>
      <c r="C21" s="22" t="s">
        <v>159</v>
      </c>
      <c r="D21" s="23">
        <f>'[1]Приложение 6'!I95+'[1]Приложение 6'!I194</f>
        <v>17233</v>
      </c>
      <c r="E21" s="23">
        <f>'[1]Приложение 6'!J95+'[1]Приложение 6'!J194</f>
        <v>780</v>
      </c>
      <c r="F21" s="23">
        <f>'[1]Приложение 6'!K95+'[1]Приложение 6'!K194</f>
        <v>2500</v>
      </c>
      <c r="G21" s="76"/>
      <c r="H21" s="76"/>
      <c r="I21" s="76"/>
      <c r="J21" s="25">
        <f>ведомственые!G52</f>
        <v>406.90000000000003</v>
      </c>
      <c r="K21" s="25">
        <v>611.781</v>
      </c>
      <c r="L21" s="25">
        <f>ведомственые!I52</f>
        <v>646.059</v>
      </c>
    </row>
    <row r="22" spans="1:12" ht="15" customHeight="1">
      <c r="A22" s="76">
        <v>12</v>
      </c>
      <c r="B22" s="28" t="s">
        <v>258</v>
      </c>
      <c r="C22" s="22" t="s">
        <v>160</v>
      </c>
      <c r="D22" s="23" t="e">
        <f>D23+#REF!</f>
        <v>#REF!</v>
      </c>
      <c r="E22" s="23" t="e">
        <f>E23+#REF!</f>
        <v>#REF!</v>
      </c>
      <c r="F22" s="23" t="e">
        <f>F23+#REF!</f>
        <v>#REF!</v>
      </c>
      <c r="G22" s="26"/>
      <c r="H22" s="26"/>
      <c r="I22" s="26"/>
      <c r="J22" s="153">
        <f>ведомственые!G63</f>
        <v>1280.99</v>
      </c>
      <c r="K22" s="153">
        <f>ведомственые!H63</f>
        <v>1280.99</v>
      </c>
      <c r="L22" s="153">
        <f>ведомственые!I63</f>
        <v>1280.99</v>
      </c>
    </row>
    <row r="23" spans="1:12" ht="15" customHeight="1">
      <c r="A23" s="76">
        <v>13</v>
      </c>
      <c r="B23" s="28" t="s">
        <v>77</v>
      </c>
      <c r="C23" s="22" t="s">
        <v>161</v>
      </c>
      <c r="D23" s="23" t="e">
        <f>'[1]Приложение 6'!I325+'[1]Приложение 6'!I217</f>
        <v>#REF!</v>
      </c>
      <c r="E23" s="23" t="e">
        <f>'[1]Приложение 6'!J325+'[1]Приложение 6'!J217</f>
        <v>#REF!</v>
      </c>
      <c r="F23" s="23">
        <f>'[1]Приложение 6'!K325+'[1]Приложение 6'!K217</f>
        <v>58912.61000000001</v>
      </c>
      <c r="G23" s="25"/>
      <c r="H23" s="25"/>
      <c r="I23" s="25"/>
      <c r="J23" s="153">
        <f>ведомственые!G64</f>
        <v>1280.99</v>
      </c>
      <c r="K23" s="153">
        <f>ведомственые!H64</f>
        <v>1280.99</v>
      </c>
      <c r="L23" s="153">
        <f>ведомственые!I64</f>
        <v>1280.99</v>
      </c>
    </row>
    <row r="24" spans="1:12" ht="15" customHeight="1">
      <c r="A24" s="76">
        <v>14</v>
      </c>
      <c r="B24" s="29" t="s">
        <v>89</v>
      </c>
      <c r="C24" s="22"/>
      <c r="D24" s="23"/>
      <c r="E24" s="23">
        <v>23767</v>
      </c>
      <c r="F24" s="23">
        <f>'[1]Приложение 6'!K448</f>
        <v>852.2</v>
      </c>
      <c r="G24" s="27" t="e">
        <f>G12+#REF!+#REF!+#REF!+#REF!</f>
        <v>#REF!</v>
      </c>
      <c r="H24" s="27" t="e">
        <f>H12+#REF!+#REF!+#REF!+#REF!</f>
        <v>#REF!</v>
      </c>
      <c r="I24" s="27" t="e">
        <f>I12+#REF!+#REF!+#REF!+#REF!</f>
        <v>#REF!</v>
      </c>
      <c r="J24" s="25"/>
      <c r="K24" s="168">
        <v>271.53</v>
      </c>
      <c r="L24" s="153">
        <v>470.654</v>
      </c>
    </row>
    <row r="25" spans="1:12" ht="15" customHeight="1">
      <c r="A25" s="20">
        <v>15</v>
      </c>
      <c r="B25" s="28" t="s">
        <v>78</v>
      </c>
      <c r="C25" s="19"/>
      <c r="D25" s="23" t="e">
        <f>#REF!+#REF!+D22+#REF!+#REF!+#REF!+#REF!+D11+#REF!+D17</f>
        <v>#REF!</v>
      </c>
      <c r="E25" s="23" t="e">
        <f>#REF!+#REF!+E22+#REF!+#REF!+#REF!+#REF!+E11+#REF!+E17+E24</f>
        <v>#REF!</v>
      </c>
      <c r="F25" s="23" t="e">
        <f>#REF!+#REF!+F22+#REF!+#REF!+#REF!+#REF!+F11+#REF!+F17+F24</f>
        <v>#REF!</v>
      </c>
      <c r="G25" s="21"/>
      <c r="H25" s="21"/>
      <c r="I25" s="21"/>
      <c r="J25" s="154">
        <f>J11+J16+J18+J21+J22</f>
        <v>9508.043</v>
      </c>
      <c r="K25" s="154">
        <f>K11+K16+K18+K21+K22+K24</f>
        <v>9383.760000000002</v>
      </c>
      <c r="L25" s="154">
        <f>L11+L16+L18+L21+L22+L24</f>
        <v>8851.884000000002</v>
      </c>
    </row>
    <row r="26" spans="1:6" ht="15.75">
      <c r="A26" s="17"/>
      <c r="B26" s="13"/>
      <c r="C26" s="17"/>
      <c r="D26" s="18"/>
      <c r="E26" s="17"/>
      <c r="F26" s="17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32" customFormat="1" ht="15.75">
      <c r="A1" s="13"/>
      <c r="B1" s="13"/>
      <c r="C1" s="13"/>
      <c r="F1" s="190" t="s">
        <v>100</v>
      </c>
      <c r="G1" s="190"/>
      <c r="H1" s="190"/>
    </row>
    <row r="2" spans="1:9" s="32" customFormat="1" ht="15.75">
      <c r="A2" s="13"/>
      <c r="B2" s="13"/>
      <c r="C2" s="190" t="s">
        <v>313</v>
      </c>
      <c r="D2" s="196"/>
      <c r="E2" s="196"/>
      <c r="F2" s="196"/>
      <c r="G2" s="196"/>
      <c r="H2" s="196"/>
      <c r="I2" s="157"/>
    </row>
    <row r="3" spans="1:11" s="32" customFormat="1" ht="15.75">
      <c r="A3" s="13"/>
      <c r="B3" s="13"/>
      <c r="C3" s="13"/>
      <c r="D3" s="195"/>
      <c r="E3" s="195"/>
      <c r="F3" s="195"/>
      <c r="G3" s="195"/>
      <c r="H3" s="195"/>
      <c r="I3" s="13"/>
      <c r="J3" s="13"/>
      <c r="K3" s="13"/>
    </row>
    <row r="4" spans="1:8" s="32" customFormat="1" ht="15" customHeight="1">
      <c r="A4" s="13"/>
      <c r="B4" s="13"/>
      <c r="C4" s="13"/>
      <c r="F4" s="121"/>
      <c r="G4" s="193"/>
      <c r="H4" s="193"/>
    </row>
    <row r="5" spans="1:11" s="32" customFormat="1" ht="15.75">
      <c r="A5" s="13"/>
      <c r="B5" s="13"/>
      <c r="C5" s="13"/>
      <c r="J5" s="194" t="s">
        <v>67</v>
      </c>
      <c r="K5" s="194"/>
    </row>
    <row r="8" spans="1:11" ht="12.75" customHeight="1">
      <c r="A8" s="192"/>
      <c r="B8" s="191" t="s">
        <v>256</v>
      </c>
      <c r="C8" s="191"/>
      <c r="D8" s="191"/>
      <c r="E8" s="191"/>
      <c r="F8" s="191"/>
      <c r="G8" s="120"/>
      <c r="H8" s="120"/>
      <c r="I8" s="120"/>
      <c r="J8" s="120"/>
      <c r="K8" s="120"/>
    </row>
    <row r="9" spans="1:11" ht="36" customHeight="1">
      <c r="A9" s="192"/>
      <c r="B9" s="191"/>
      <c r="C9" s="191"/>
      <c r="D9" s="191"/>
      <c r="E9" s="191"/>
      <c r="F9" s="191"/>
      <c r="G9" s="119"/>
      <c r="H9" s="119"/>
      <c r="I9" s="119"/>
      <c r="J9" s="119"/>
      <c r="K9" s="119"/>
    </row>
    <row r="10" spans="1:11" ht="36" customHeight="1">
      <c r="A10" s="92"/>
      <c r="B10" s="94"/>
      <c r="C10" s="94"/>
      <c r="D10" s="94"/>
      <c r="E10" s="94"/>
      <c r="F10" s="94"/>
      <c r="G10" s="94"/>
      <c r="H10" s="94"/>
      <c r="I10" s="93"/>
      <c r="J10" s="93"/>
      <c r="K10" s="93"/>
    </row>
    <row r="11" spans="1:11" ht="51.75" customHeight="1">
      <c r="A11" s="169" t="s">
        <v>55</v>
      </c>
      <c r="B11" s="169" t="s">
        <v>69</v>
      </c>
      <c r="C11" s="170" t="s">
        <v>70</v>
      </c>
      <c r="D11" s="169" t="s">
        <v>71</v>
      </c>
      <c r="E11" s="170" t="s">
        <v>151</v>
      </c>
      <c r="F11" s="169" t="s">
        <v>303</v>
      </c>
      <c r="G11" s="169" t="s">
        <v>304</v>
      </c>
      <c r="H11" s="169" t="s">
        <v>305</v>
      </c>
      <c r="I11" s="116"/>
      <c r="J11" s="116"/>
      <c r="K11" s="116"/>
    </row>
    <row r="12" spans="1:12" ht="16.5" customHeight="1">
      <c r="A12" s="97"/>
      <c r="B12" s="97">
        <v>1</v>
      </c>
      <c r="C12" s="98"/>
      <c r="D12" s="97"/>
      <c r="E12" s="98"/>
      <c r="F12" s="97">
        <v>7</v>
      </c>
      <c r="G12" s="97">
        <v>8</v>
      </c>
      <c r="H12" s="97">
        <v>6</v>
      </c>
      <c r="I12" s="117"/>
      <c r="J12" s="117"/>
      <c r="K12" s="117"/>
      <c r="L12" s="33"/>
    </row>
    <row r="13" spans="1:28" ht="32.25" customHeight="1">
      <c r="A13" s="88">
        <v>1</v>
      </c>
      <c r="B13" s="148" t="s">
        <v>215</v>
      </c>
      <c r="C13" s="101" t="s">
        <v>183</v>
      </c>
      <c r="D13" s="102"/>
      <c r="E13" s="101" t="s">
        <v>152</v>
      </c>
      <c r="F13" s="158">
        <f>F14+F23+F26+F33</f>
        <v>8094.803</v>
      </c>
      <c r="G13" s="158">
        <f>G14+G23+G26+G33</f>
        <v>7695.740000000001</v>
      </c>
      <c r="H13" s="158">
        <f>H14+H23+H26+H33</f>
        <v>7047.840000000001</v>
      </c>
      <c r="I13" s="117"/>
      <c r="J13" s="117"/>
      <c r="K13" s="117"/>
      <c r="L13" s="33"/>
      <c r="U13" s="96"/>
      <c r="V13" s="108"/>
      <c r="W13" s="109"/>
      <c r="X13" s="110"/>
      <c r="Y13" s="109"/>
      <c r="Z13" s="111"/>
      <c r="AA13" s="111"/>
      <c r="AB13" s="111"/>
    </row>
    <row r="14" spans="1:28" ht="32.25" customHeight="1">
      <c r="A14" s="88">
        <v>2</v>
      </c>
      <c r="B14" s="148" t="s">
        <v>176</v>
      </c>
      <c r="C14" s="101" t="s">
        <v>166</v>
      </c>
      <c r="D14" s="102"/>
      <c r="E14" s="101"/>
      <c r="F14" s="158">
        <f>F15+F18</f>
        <v>6507.917</v>
      </c>
      <c r="G14" s="158">
        <f>G15+G18</f>
        <v>6281.983000000001</v>
      </c>
      <c r="H14" s="158">
        <f>H15+H18</f>
        <v>5981.581000000001</v>
      </c>
      <c r="I14" s="117"/>
      <c r="J14" s="117"/>
      <c r="K14" s="117"/>
      <c r="L14" s="33"/>
      <c r="U14" s="96"/>
      <c r="V14" s="108"/>
      <c r="W14" s="109"/>
      <c r="X14" s="110"/>
      <c r="Y14" s="109"/>
      <c r="Z14" s="111"/>
      <c r="AA14" s="111"/>
      <c r="AB14" s="111"/>
    </row>
    <row r="15" spans="1:28" ht="32.25" customHeight="1">
      <c r="A15" s="88">
        <v>3</v>
      </c>
      <c r="B15" s="11" t="s">
        <v>74</v>
      </c>
      <c r="C15" s="101" t="s">
        <v>175</v>
      </c>
      <c r="D15" s="102"/>
      <c r="E15" s="101" t="s">
        <v>66</v>
      </c>
      <c r="F15" s="158">
        <v>820.354</v>
      </c>
      <c r="G15" s="158">
        <v>820.354</v>
      </c>
      <c r="H15" s="158">
        <v>820.354</v>
      </c>
      <c r="I15" s="117"/>
      <c r="J15" s="117"/>
      <c r="K15" s="117"/>
      <c r="L15" s="33"/>
      <c r="U15" s="96"/>
      <c r="V15" s="108"/>
      <c r="W15" s="109"/>
      <c r="X15" s="110"/>
      <c r="Y15" s="109"/>
      <c r="Z15" s="111"/>
      <c r="AA15" s="111"/>
      <c r="AB15" s="111"/>
    </row>
    <row r="16" spans="1:28" ht="54" customHeight="1">
      <c r="A16" s="88">
        <v>4</v>
      </c>
      <c r="B16" s="11" t="s">
        <v>79</v>
      </c>
      <c r="C16" s="101" t="s">
        <v>175</v>
      </c>
      <c r="D16" s="102">
        <v>100</v>
      </c>
      <c r="E16" s="101" t="s">
        <v>66</v>
      </c>
      <c r="F16" s="158">
        <v>820.354</v>
      </c>
      <c r="G16" s="158">
        <v>820.354</v>
      </c>
      <c r="H16" s="158">
        <v>820.354</v>
      </c>
      <c r="I16" s="117"/>
      <c r="J16" s="117"/>
      <c r="K16" s="117"/>
      <c r="L16" s="33"/>
      <c r="U16" s="96"/>
      <c r="V16" s="108"/>
      <c r="W16" s="109"/>
      <c r="X16" s="110"/>
      <c r="Y16" s="109"/>
      <c r="Z16" s="111"/>
      <c r="AA16" s="111"/>
      <c r="AB16" s="111"/>
    </row>
    <row r="17" spans="1:28" ht="27.75" customHeight="1">
      <c r="A17" s="88">
        <v>5</v>
      </c>
      <c r="B17" s="35" t="s">
        <v>80</v>
      </c>
      <c r="C17" s="101" t="s">
        <v>175</v>
      </c>
      <c r="D17" s="102">
        <v>120</v>
      </c>
      <c r="E17" s="101" t="s">
        <v>66</v>
      </c>
      <c r="F17" s="158">
        <v>820.354</v>
      </c>
      <c r="G17" s="158">
        <v>820.354</v>
      </c>
      <c r="H17" s="158">
        <v>820.354</v>
      </c>
      <c r="I17" s="117"/>
      <c r="J17" s="117"/>
      <c r="K17" s="117"/>
      <c r="L17" s="33"/>
      <c r="U17" s="96"/>
      <c r="V17" s="108"/>
      <c r="W17" s="109"/>
      <c r="X17" s="110"/>
      <c r="Y17" s="109"/>
      <c r="Z17" s="111"/>
      <c r="AA17" s="111"/>
      <c r="AB17" s="111"/>
    </row>
    <row r="18" spans="1:28" ht="43.5" customHeight="1">
      <c r="A18" s="88">
        <v>6</v>
      </c>
      <c r="B18" s="11" t="s">
        <v>177</v>
      </c>
      <c r="C18" s="101" t="s">
        <v>175</v>
      </c>
      <c r="D18" s="102"/>
      <c r="E18" s="101" t="s">
        <v>153</v>
      </c>
      <c r="F18" s="158">
        <f>F19+F22</f>
        <v>5687.563</v>
      </c>
      <c r="G18" s="158">
        <f>G19+G22</f>
        <v>5461.629000000001</v>
      </c>
      <c r="H18" s="158">
        <f>H19+H22</f>
        <v>5161.227000000001</v>
      </c>
      <c r="I18" s="117"/>
      <c r="J18" s="117"/>
      <c r="K18" s="117"/>
      <c r="L18" s="33"/>
      <c r="U18" s="96"/>
      <c r="V18" s="108"/>
      <c r="W18" s="109"/>
      <c r="X18" s="110"/>
      <c r="Y18" s="109"/>
      <c r="Z18" s="111"/>
      <c r="AA18" s="111"/>
      <c r="AB18" s="111"/>
    </row>
    <row r="19" spans="1:28" ht="57.75" customHeight="1">
      <c r="A19" s="88">
        <v>7</v>
      </c>
      <c r="B19" s="11" t="s">
        <v>79</v>
      </c>
      <c r="C19" s="101" t="s">
        <v>175</v>
      </c>
      <c r="D19" s="102">
        <v>100</v>
      </c>
      <c r="E19" s="101" t="s">
        <v>153</v>
      </c>
      <c r="F19" s="158">
        <v>4233.31</v>
      </c>
      <c r="G19" s="158">
        <v>4233.31</v>
      </c>
      <c r="H19" s="158">
        <v>4233.31</v>
      </c>
      <c r="I19" s="117"/>
      <c r="J19" s="117"/>
      <c r="K19" s="117"/>
      <c r="L19" s="33"/>
      <c r="U19" s="96"/>
      <c r="V19" s="112"/>
      <c r="W19" s="113"/>
      <c r="X19" s="114"/>
      <c r="Y19" s="113"/>
      <c r="Z19" s="111"/>
      <c r="AA19" s="111"/>
      <c r="AB19" s="111"/>
    </row>
    <row r="20" spans="1:28" ht="30.75" customHeight="1">
      <c r="A20" s="88">
        <v>8</v>
      </c>
      <c r="B20" s="35" t="s">
        <v>80</v>
      </c>
      <c r="C20" s="101" t="s">
        <v>175</v>
      </c>
      <c r="D20" s="102">
        <v>120</v>
      </c>
      <c r="E20" s="101" t="s">
        <v>153</v>
      </c>
      <c r="F20" s="158">
        <v>4233.31</v>
      </c>
      <c r="G20" s="158">
        <v>4233.31</v>
      </c>
      <c r="H20" s="158">
        <v>4233.31</v>
      </c>
      <c r="I20" s="117"/>
      <c r="J20" s="117"/>
      <c r="K20" s="117"/>
      <c r="L20" s="33"/>
      <c r="U20" s="96"/>
      <c r="V20" s="112"/>
      <c r="W20" s="113"/>
      <c r="X20" s="114"/>
      <c r="Y20" s="113"/>
      <c r="Z20" s="111"/>
      <c r="AA20" s="111"/>
      <c r="AB20" s="111"/>
    </row>
    <row r="21" spans="1:28" ht="30.75" customHeight="1">
      <c r="A21" s="88">
        <v>9</v>
      </c>
      <c r="B21" s="11" t="s">
        <v>81</v>
      </c>
      <c r="C21" s="101" t="s">
        <v>175</v>
      </c>
      <c r="D21" s="102">
        <v>200</v>
      </c>
      <c r="E21" s="101" t="s">
        <v>153</v>
      </c>
      <c r="F21" s="158">
        <v>1454.253</v>
      </c>
      <c r="G21" s="158">
        <v>1228.319</v>
      </c>
      <c r="H21" s="158">
        <v>927.917</v>
      </c>
      <c r="I21" s="117"/>
      <c r="J21" s="117"/>
      <c r="K21" s="117"/>
      <c r="L21" s="33"/>
      <c r="U21" s="96"/>
      <c r="V21" s="112"/>
      <c r="W21" s="113"/>
      <c r="X21" s="114"/>
      <c r="Y21" s="113"/>
      <c r="Z21" s="111"/>
      <c r="AA21" s="111"/>
      <c r="AB21" s="111"/>
    </row>
    <row r="22" spans="1:28" ht="30.75" customHeight="1">
      <c r="A22" s="88">
        <v>10</v>
      </c>
      <c r="B22" s="11" t="s">
        <v>244</v>
      </c>
      <c r="C22" s="101" t="s">
        <v>175</v>
      </c>
      <c r="D22" s="102">
        <v>240</v>
      </c>
      <c r="E22" s="101" t="s">
        <v>153</v>
      </c>
      <c r="F22" s="158">
        <v>1454.253</v>
      </c>
      <c r="G22" s="158">
        <v>1228.319</v>
      </c>
      <c r="H22" s="158">
        <v>927.917</v>
      </c>
      <c r="I22" s="117"/>
      <c r="J22" s="117"/>
      <c r="K22" s="117"/>
      <c r="L22" s="33"/>
      <c r="U22" s="96"/>
      <c r="V22" s="115"/>
      <c r="W22" s="113"/>
      <c r="X22" s="114"/>
      <c r="Y22" s="113"/>
      <c r="Z22" s="111"/>
      <c r="AA22" s="111"/>
      <c r="AB22" s="111"/>
    </row>
    <row r="23" spans="1:12" ht="49.5" customHeight="1">
      <c r="A23" s="88">
        <v>18</v>
      </c>
      <c r="B23" s="134" t="s">
        <v>292</v>
      </c>
      <c r="C23" s="122" t="s">
        <v>281</v>
      </c>
      <c r="D23" s="123"/>
      <c r="E23" s="122"/>
      <c r="F23" s="158">
        <v>511.616</v>
      </c>
      <c r="G23" s="158">
        <v>102.4</v>
      </c>
      <c r="H23" s="158">
        <v>169.4</v>
      </c>
      <c r="I23" s="118"/>
      <c r="J23" s="118"/>
      <c r="K23" s="118"/>
      <c r="L23" s="38"/>
    </row>
    <row r="24" spans="1:12" ht="30.75" customHeight="1">
      <c r="A24" s="88">
        <v>19</v>
      </c>
      <c r="B24" s="95" t="s">
        <v>81</v>
      </c>
      <c r="C24" s="122" t="s">
        <v>281</v>
      </c>
      <c r="D24" s="123">
        <v>200</v>
      </c>
      <c r="E24" s="122" t="s">
        <v>174</v>
      </c>
      <c r="F24" s="158">
        <v>511.616</v>
      </c>
      <c r="G24" s="158">
        <v>102.4</v>
      </c>
      <c r="H24" s="158">
        <v>169.4</v>
      </c>
      <c r="I24" s="118"/>
      <c r="J24" s="118"/>
      <c r="K24" s="118"/>
      <c r="L24" s="38"/>
    </row>
    <row r="25" spans="1:12" ht="30.75" customHeight="1">
      <c r="A25" s="88">
        <v>20</v>
      </c>
      <c r="B25" s="11" t="s">
        <v>244</v>
      </c>
      <c r="C25" s="122" t="s">
        <v>281</v>
      </c>
      <c r="D25" s="123">
        <v>240</v>
      </c>
      <c r="E25" s="122" t="s">
        <v>174</v>
      </c>
      <c r="F25" s="158">
        <v>511.616</v>
      </c>
      <c r="G25" s="158">
        <v>102.4</v>
      </c>
      <c r="H25" s="158">
        <v>169.4</v>
      </c>
      <c r="I25" s="118"/>
      <c r="J25" s="118"/>
      <c r="K25" s="118"/>
      <c r="L25" s="38"/>
    </row>
    <row r="26" spans="1:12" ht="30.75" customHeight="1">
      <c r="A26" s="88">
        <v>21</v>
      </c>
      <c r="B26" s="150" t="s">
        <v>179</v>
      </c>
      <c r="C26" s="122" t="s">
        <v>167</v>
      </c>
      <c r="D26" s="123"/>
      <c r="E26" s="122"/>
      <c r="F26" s="158">
        <f>F27+F29+F31</f>
        <v>406.90000000000003</v>
      </c>
      <c r="G26" s="158">
        <v>611.781</v>
      </c>
      <c r="H26" s="158">
        <f>H27+H29+H31</f>
        <v>646.059</v>
      </c>
      <c r="I26" s="118"/>
      <c r="J26" s="118"/>
      <c r="K26" s="118"/>
      <c r="L26" s="38"/>
    </row>
    <row r="27" spans="1:12" ht="30.75" customHeight="1">
      <c r="A27" s="88">
        <v>22</v>
      </c>
      <c r="B27" s="95" t="s">
        <v>81</v>
      </c>
      <c r="C27" s="122" t="s">
        <v>181</v>
      </c>
      <c r="D27" s="123">
        <v>200</v>
      </c>
      <c r="E27" s="122" t="s">
        <v>159</v>
      </c>
      <c r="F27" s="158">
        <v>292.021</v>
      </c>
      <c r="G27" s="158">
        <v>391.9</v>
      </c>
      <c r="H27" s="158">
        <v>393.659</v>
      </c>
      <c r="I27" s="118"/>
      <c r="J27" s="118"/>
      <c r="K27" s="118"/>
      <c r="L27" s="38"/>
    </row>
    <row r="28" spans="1:12" ht="30.75" customHeight="1">
      <c r="A28" s="88">
        <v>23</v>
      </c>
      <c r="B28" s="11" t="s">
        <v>244</v>
      </c>
      <c r="C28" s="122" t="s">
        <v>181</v>
      </c>
      <c r="D28" s="123">
        <v>240</v>
      </c>
      <c r="E28" s="122" t="s">
        <v>159</v>
      </c>
      <c r="F28" s="158">
        <v>292.021</v>
      </c>
      <c r="G28" s="158">
        <v>391.9</v>
      </c>
      <c r="H28" s="158">
        <v>393.659</v>
      </c>
      <c r="I28" s="118"/>
      <c r="J28" s="118"/>
      <c r="K28" s="118"/>
      <c r="L28" s="38"/>
    </row>
    <row r="29" spans="1:12" ht="30.75" customHeight="1">
      <c r="A29" s="88">
        <v>24</v>
      </c>
      <c r="B29" s="95" t="s">
        <v>81</v>
      </c>
      <c r="C29" s="122" t="s">
        <v>285</v>
      </c>
      <c r="D29" s="123">
        <v>200</v>
      </c>
      <c r="E29" s="122" t="s">
        <v>159</v>
      </c>
      <c r="F29" s="158">
        <v>50</v>
      </c>
      <c r="G29" s="158">
        <v>50</v>
      </c>
      <c r="H29" s="158">
        <v>50</v>
      </c>
      <c r="I29" s="118"/>
      <c r="J29" s="118"/>
      <c r="K29" s="118"/>
      <c r="L29" s="38"/>
    </row>
    <row r="30" spans="1:12" ht="30.75" customHeight="1">
      <c r="A30" s="88">
        <v>25</v>
      </c>
      <c r="B30" s="11" t="s">
        <v>244</v>
      </c>
      <c r="C30" s="122" t="s">
        <v>285</v>
      </c>
      <c r="D30" s="123">
        <v>240</v>
      </c>
      <c r="E30" s="122" t="s">
        <v>159</v>
      </c>
      <c r="F30" s="158">
        <v>50</v>
      </c>
      <c r="G30" s="158">
        <v>50</v>
      </c>
      <c r="H30" s="158">
        <v>50</v>
      </c>
      <c r="I30" s="118"/>
      <c r="J30" s="118"/>
      <c r="K30" s="118"/>
      <c r="L30" s="38"/>
    </row>
    <row r="31" spans="1:12" ht="30.75" customHeight="1">
      <c r="A31" s="88">
        <v>26</v>
      </c>
      <c r="B31" s="95" t="s">
        <v>81</v>
      </c>
      <c r="C31" s="122" t="s">
        <v>287</v>
      </c>
      <c r="D31" s="123">
        <v>200</v>
      </c>
      <c r="E31" s="122" t="s">
        <v>159</v>
      </c>
      <c r="F31" s="158">
        <v>64.879</v>
      </c>
      <c r="G31" s="158">
        <v>169.881</v>
      </c>
      <c r="H31" s="158">
        <v>202.4</v>
      </c>
      <c r="I31" s="118"/>
      <c r="J31" s="118"/>
      <c r="K31" s="118"/>
      <c r="L31" s="38"/>
    </row>
    <row r="32" spans="1:12" ht="30.75" customHeight="1">
      <c r="A32" s="88">
        <v>27</v>
      </c>
      <c r="B32" s="11" t="s">
        <v>244</v>
      </c>
      <c r="C32" s="122" t="s">
        <v>287</v>
      </c>
      <c r="D32" s="123">
        <v>240</v>
      </c>
      <c r="E32" s="122" t="s">
        <v>159</v>
      </c>
      <c r="F32" s="158">
        <v>64.879</v>
      </c>
      <c r="G32" s="158">
        <v>169.881</v>
      </c>
      <c r="H32" s="158">
        <v>202.4</v>
      </c>
      <c r="I32" s="118"/>
      <c r="J32" s="118"/>
      <c r="K32" s="118"/>
      <c r="L32" s="38"/>
    </row>
    <row r="33" spans="1:12" ht="33.75" customHeight="1">
      <c r="A33" s="88">
        <v>28</v>
      </c>
      <c r="B33" s="149" t="s">
        <v>178</v>
      </c>
      <c r="C33" s="122" t="s">
        <v>165</v>
      </c>
      <c r="D33" s="123"/>
      <c r="E33" s="122"/>
      <c r="F33" s="158">
        <f>F34+F39+F36</f>
        <v>668.37</v>
      </c>
      <c r="G33" s="158">
        <f>G34+G36+G39</f>
        <v>699.576</v>
      </c>
      <c r="H33" s="158">
        <v>250.8</v>
      </c>
      <c r="I33" s="117"/>
      <c r="J33" s="117"/>
      <c r="K33" s="117"/>
      <c r="L33" s="33"/>
    </row>
    <row r="34" spans="1:12" ht="34.5" customHeight="1">
      <c r="A34" s="88">
        <v>29</v>
      </c>
      <c r="B34" s="95" t="s">
        <v>81</v>
      </c>
      <c r="C34" s="122" t="s">
        <v>247</v>
      </c>
      <c r="D34" s="123">
        <v>200</v>
      </c>
      <c r="E34" s="122" t="s">
        <v>158</v>
      </c>
      <c r="F34" s="158">
        <v>206.8</v>
      </c>
      <c r="G34" s="158">
        <v>220.4</v>
      </c>
      <c r="H34" s="158">
        <v>250.8</v>
      </c>
      <c r="I34" s="117"/>
      <c r="J34" s="117"/>
      <c r="K34" s="117"/>
      <c r="L34" s="33"/>
    </row>
    <row r="35" spans="1:12" ht="36.75" customHeight="1">
      <c r="A35" s="88">
        <v>30</v>
      </c>
      <c r="B35" s="11" t="s">
        <v>244</v>
      </c>
      <c r="C35" s="122" t="s">
        <v>247</v>
      </c>
      <c r="D35" s="123">
        <v>240</v>
      </c>
      <c r="E35" s="122" t="s">
        <v>158</v>
      </c>
      <c r="F35" s="158">
        <v>206.8</v>
      </c>
      <c r="G35" s="158">
        <v>220.4</v>
      </c>
      <c r="H35" s="158">
        <v>250.8</v>
      </c>
      <c r="I35" s="117"/>
      <c r="J35" s="117"/>
      <c r="K35" s="117"/>
      <c r="L35" s="33"/>
    </row>
    <row r="36" spans="1:12" ht="64.5" customHeight="1">
      <c r="A36" s="88">
        <v>31</v>
      </c>
      <c r="B36" s="11" t="s">
        <v>307</v>
      </c>
      <c r="C36" s="122" t="s">
        <v>308</v>
      </c>
      <c r="D36" s="123"/>
      <c r="E36" s="122" t="s">
        <v>158</v>
      </c>
      <c r="F36" s="158">
        <v>457</v>
      </c>
      <c r="G36" s="158">
        <v>474.432</v>
      </c>
      <c r="H36" s="158"/>
      <c r="I36" s="117"/>
      <c r="J36" s="117"/>
      <c r="K36" s="117"/>
      <c r="L36" s="33"/>
    </row>
    <row r="37" spans="1:12" ht="30.75" customHeight="1">
      <c r="A37" s="88">
        <v>32</v>
      </c>
      <c r="B37" s="11" t="s">
        <v>81</v>
      </c>
      <c r="C37" s="122" t="s">
        <v>308</v>
      </c>
      <c r="D37" s="123">
        <v>200</v>
      </c>
      <c r="E37" s="122" t="s">
        <v>158</v>
      </c>
      <c r="F37" s="158">
        <v>457</v>
      </c>
      <c r="G37" s="158">
        <v>474.432</v>
      </c>
      <c r="H37" s="158"/>
      <c r="I37" s="117"/>
      <c r="J37" s="117"/>
      <c r="K37" s="117"/>
      <c r="L37" s="33"/>
    </row>
    <row r="38" spans="1:12" ht="36.75" customHeight="1">
      <c r="A38" s="88">
        <v>33</v>
      </c>
      <c r="B38" s="11" t="s">
        <v>244</v>
      </c>
      <c r="C38" s="122" t="s">
        <v>308</v>
      </c>
      <c r="D38" s="123">
        <v>240</v>
      </c>
      <c r="E38" s="122" t="s">
        <v>158</v>
      </c>
      <c r="F38" s="158">
        <v>457</v>
      </c>
      <c r="G38" s="158">
        <v>474.432</v>
      </c>
      <c r="H38" s="158"/>
      <c r="I38" s="117"/>
      <c r="J38" s="117"/>
      <c r="K38" s="117"/>
      <c r="L38" s="33"/>
    </row>
    <row r="39" spans="1:12" ht="36.75" customHeight="1">
      <c r="A39" s="88">
        <v>34</v>
      </c>
      <c r="B39" s="95" t="s">
        <v>81</v>
      </c>
      <c r="C39" s="122" t="s">
        <v>283</v>
      </c>
      <c r="D39" s="123">
        <v>200</v>
      </c>
      <c r="E39" s="122" t="s">
        <v>158</v>
      </c>
      <c r="F39" s="158">
        <v>4.57</v>
      </c>
      <c r="G39" s="158">
        <v>4.744</v>
      </c>
      <c r="H39" s="158"/>
      <c r="I39" s="117"/>
      <c r="J39" s="117"/>
      <c r="K39" s="117"/>
      <c r="L39" s="33"/>
    </row>
    <row r="40" spans="1:12" ht="36.75" customHeight="1">
      <c r="A40" s="88">
        <v>35</v>
      </c>
      <c r="B40" s="11" t="s">
        <v>244</v>
      </c>
      <c r="C40" s="122" t="s">
        <v>283</v>
      </c>
      <c r="D40" s="123">
        <v>240</v>
      </c>
      <c r="E40" s="122" t="s">
        <v>158</v>
      </c>
      <c r="F40" s="158">
        <v>4.57</v>
      </c>
      <c r="G40" s="158">
        <v>4.744</v>
      </c>
      <c r="H40" s="158"/>
      <c r="I40" s="117"/>
      <c r="J40" s="117"/>
      <c r="K40" s="117"/>
      <c r="L40" s="33"/>
    </row>
    <row r="41" spans="1:12" ht="21.75" customHeight="1">
      <c r="A41" s="88">
        <v>36</v>
      </c>
      <c r="B41" s="147" t="s">
        <v>182</v>
      </c>
      <c r="C41" s="124"/>
      <c r="D41" s="125"/>
      <c r="E41" s="101"/>
      <c r="F41" s="158">
        <f>F44+F45+F48+F52</f>
        <v>1413.24</v>
      </c>
      <c r="G41" s="158">
        <f>G44+G45+G48+G52</f>
        <v>1416.49</v>
      </c>
      <c r="H41" s="158">
        <f>H44+H45+H48+H52</f>
        <v>1333.39</v>
      </c>
      <c r="I41" s="117"/>
      <c r="J41" s="117"/>
      <c r="K41" s="117"/>
      <c r="L41" s="37"/>
    </row>
    <row r="42" spans="1:12" ht="21.75" customHeight="1">
      <c r="A42" s="88">
        <v>37</v>
      </c>
      <c r="B42" s="12" t="s">
        <v>248</v>
      </c>
      <c r="C42" s="124" t="s">
        <v>249</v>
      </c>
      <c r="D42" s="125">
        <v>500</v>
      </c>
      <c r="E42" s="101" t="s">
        <v>161</v>
      </c>
      <c r="F42" s="158">
        <v>1280.99</v>
      </c>
      <c r="G42" s="158">
        <v>1280.99</v>
      </c>
      <c r="H42" s="158">
        <v>1280.99</v>
      </c>
      <c r="I42" s="117"/>
      <c r="J42" s="117"/>
      <c r="K42" s="117"/>
      <c r="L42" s="37"/>
    </row>
    <row r="43" spans="1:12" ht="21.75" customHeight="1">
      <c r="A43" s="88">
        <v>38</v>
      </c>
      <c r="B43" s="12" t="s">
        <v>63</v>
      </c>
      <c r="C43" s="124" t="s">
        <v>249</v>
      </c>
      <c r="D43" s="125">
        <v>540</v>
      </c>
      <c r="E43" s="101" t="s">
        <v>161</v>
      </c>
      <c r="F43" s="158">
        <v>1280.99</v>
      </c>
      <c r="G43" s="158">
        <v>1280.99</v>
      </c>
      <c r="H43" s="158">
        <v>1280.99</v>
      </c>
      <c r="I43" s="117"/>
      <c r="J43" s="117"/>
      <c r="K43" s="117"/>
      <c r="L43" s="37"/>
    </row>
    <row r="44" spans="1:12" ht="44.25" customHeight="1">
      <c r="A44" s="88">
        <v>39</v>
      </c>
      <c r="B44" s="12" t="s">
        <v>293</v>
      </c>
      <c r="C44" s="124" t="s">
        <v>206</v>
      </c>
      <c r="D44" s="125">
        <v>540</v>
      </c>
      <c r="E44" s="101" t="s">
        <v>161</v>
      </c>
      <c r="F44" s="158">
        <v>1280.99</v>
      </c>
      <c r="G44" s="158">
        <v>1280.99</v>
      </c>
      <c r="H44" s="158">
        <v>1280.99</v>
      </c>
      <c r="I44" s="117"/>
      <c r="J44" s="117"/>
      <c r="K44" s="117"/>
      <c r="L44" s="37"/>
    </row>
    <row r="45" spans="1:11" ht="33" customHeight="1">
      <c r="A45" s="88">
        <v>40</v>
      </c>
      <c r="B45" s="36" t="s">
        <v>245</v>
      </c>
      <c r="C45" s="101" t="s">
        <v>168</v>
      </c>
      <c r="D45" s="102"/>
      <c r="E45" s="101" t="s">
        <v>153</v>
      </c>
      <c r="F45" s="158">
        <v>2.4</v>
      </c>
      <c r="G45" s="158">
        <v>2.4</v>
      </c>
      <c r="H45" s="158">
        <v>2.4</v>
      </c>
      <c r="I45" s="34"/>
      <c r="J45" s="34"/>
      <c r="K45" s="34"/>
    </row>
    <row r="46" spans="1:11" ht="33" customHeight="1">
      <c r="A46" s="88">
        <v>41</v>
      </c>
      <c r="B46" s="95" t="s">
        <v>81</v>
      </c>
      <c r="C46" s="101" t="s">
        <v>168</v>
      </c>
      <c r="D46" s="102">
        <v>200</v>
      </c>
      <c r="E46" s="101" t="s">
        <v>153</v>
      </c>
      <c r="F46" s="158">
        <v>2.4</v>
      </c>
      <c r="G46" s="158">
        <v>2.4</v>
      </c>
      <c r="H46" s="158">
        <v>2.4</v>
      </c>
      <c r="I46" s="34"/>
      <c r="J46" s="34"/>
      <c r="K46" s="34"/>
    </row>
    <row r="47" spans="1:11" ht="33" customHeight="1">
      <c r="A47" s="88">
        <v>42</v>
      </c>
      <c r="B47" s="11" t="s">
        <v>244</v>
      </c>
      <c r="C47" s="101" t="s">
        <v>168</v>
      </c>
      <c r="D47" s="102">
        <v>240</v>
      </c>
      <c r="E47" s="101" t="s">
        <v>153</v>
      </c>
      <c r="F47" s="158">
        <v>2.4</v>
      </c>
      <c r="G47" s="158">
        <v>2.4</v>
      </c>
      <c r="H47" s="158">
        <v>2.4</v>
      </c>
      <c r="I47" s="34"/>
      <c r="J47" s="34"/>
      <c r="K47" s="34"/>
    </row>
    <row r="48" spans="1:11" ht="12" customHeight="1">
      <c r="A48" s="88">
        <v>43</v>
      </c>
      <c r="B48" s="133" t="s">
        <v>150</v>
      </c>
      <c r="C48" s="101"/>
      <c r="D48" s="102"/>
      <c r="E48" s="101" t="s">
        <v>154</v>
      </c>
      <c r="F48" s="158">
        <v>50</v>
      </c>
      <c r="G48" s="158">
        <v>50</v>
      </c>
      <c r="H48" s="158">
        <v>50</v>
      </c>
      <c r="I48" s="34"/>
      <c r="J48" s="34"/>
      <c r="K48" s="34"/>
    </row>
    <row r="49" spans="1:11" ht="12" customHeight="1">
      <c r="A49" s="88">
        <v>44</v>
      </c>
      <c r="B49" s="133" t="s">
        <v>180</v>
      </c>
      <c r="C49" s="101" t="s">
        <v>169</v>
      </c>
      <c r="D49" s="102"/>
      <c r="E49" s="101" t="s">
        <v>154</v>
      </c>
      <c r="F49" s="158">
        <v>50</v>
      </c>
      <c r="G49" s="158">
        <v>50</v>
      </c>
      <c r="H49" s="158">
        <v>50</v>
      </c>
      <c r="I49" s="34"/>
      <c r="J49" s="34"/>
      <c r="K49" s="34"/>
    </row>
    <row r="50" spans="1:11" ht="15" customHeight="1">
      <c r="A50" s="88">
        <v>45</v>
      </c>
      <c r="B50" s="133" t="s">
        <v>162</v>
      </c>
      <c r="C50" s="101" t="s">
        <v>169</v>
      </c>
      <c r="D50" s="102">
        <v>800</v>
      </c>
      <c r="E50" s="101" t="s">
        <v>154</v>
      </c>
      <c r="F50" s="158">
        <v>50</v>
      </c>
      <c r="G50" s="158">
        <v>50</v>
      </c>
      <c r="H50" s="158">
        <v>50</v>
      </c>
      <c r="I50" s="34"/>
      <c r="J50" s="34"/>
      <c r="K50" s="34"/>
    </row>
    <row r="51" spans="1:11" ht="12.75" customHeight="1">
      <c r="A51" s="88">
        <v>46</v>
      </c>
      <c r="B51" s="133" t="s">
        <v>279</v>
      </c>
      <c r="C51" s="101" t="s">
        <v>169</v>
      </c>
      <c r="D51" s="102">
        <v>870</v>
      </c>
      <c r="E51" s="101" t="s">
        <v>154</v>
      </c>
      <c r="F51" s="158">
        <v>50</v>
      </c>
      <c r="G51" s="158">
        <v>50</v>
      </c>
      <c r="H51" s="158">
        <v>50</v>
      </c>
      <c r="I51" s="34"/>
      <c r="J51" s="34"/>
      <c r="K51" s="34"/>
    </row>
    <row r="52" spans="1:11" ht="12.75">
      <c r="A52" s="88">
        <v>47</v>
      </c>
      <c r="B52" s="36" t="s">
        <v>75</v>
      </c>
      <c r="C52" s="101"/>
      <c r="D52" s="102"/>
      <c r="E52" s="101" t="s">
        <v>156</v>
      </c>
      <c r="F52" s="158">
        <v>79.85</v>
      </c>
      <c r="G52" s="158">
        <v>83.1</v>
      </c>
      <c r="H52" s="158"/>
      <c r="I52" s="34"/>
      <c r="J52" s="34"/>
      <c r="K52" s="34"/>
    </row>
    <row r="53" spans="1:11" ht="27.75" customHeight="1">
      <c r="A53" s="88">
        <v>48</v>
      </c>
      <c r="B53" s="80" t="s">
        <v>246</v>
      </c>
      <c r="C53" s="101" t="s">
        <v>193</v>
      </c>
      <c r="D53" s="102"/>
      <c r="E53" s="101" t="s">
        <v>156</v>
      </c>
      <c r="F53" s="158">
        <v>79.85</v>
      </c>
      <c r="G53" s="158">
        <v>83.1</v>
      </c>
      <c r="H53" s="158"/>
      <c r="I53" s="34"/>
      <c r="J53" s="34"/>
      <c r="K53" s="34"/>
    </row>
    <row r="54" spans="1:11" ht="64.5" customHeight="1">
      <c r="A54" s="88">
        <v>49</v>
      </c>
      <c r="B54" s="11" t="s">
        <v>79</v>
      </c>
      <c r="C54" s="101" t="s">
        <v>193</v>
      </c>
      <c r="D54" s="102">
        <v>100</v>
      </c>
      <c r="E54" s="101" t="s">
        <v>156</v>
      </c>
      <c r="F54" s="158">
        <v>79.85</v>
      </c>
      <c r="G54" s="158">
        <v>83.1</v>
      </c>
      <c r="H54" s="158"/>
      <c r="I54" s="34"/>
      <c r="J54" s="34"/>
      <c r="K54" s="34"/>
    </row>
    <row r="55" spans="1:8" ht="25.5">
      <c r="A55" s="88">
        <v>50</v>
      </c>
      <c r="B55" s="35" t="s">
        <v>80</v>
      </c>
      <c r="C55" s="101" t="s">
        <v>193</v>
      </c>
      <c r="D55" s="123">
        <v>120</v>
      </c>
      <c r="E55" s="122" t="s">
        <v>156</v>
      </c>
      <c r="F55" s="158">
        <v>79.85</v>
      </c>
      <c r="G55" s="158">
        <v>83.1</v>
      </c>
      <c r="H55" s="158"/>
    </row>
    <row r="56" spans="1:8" ht="12.75">
      <c r="A56" s="88">
        <v>51</v>
      </c>
      <c r="B56" s="99" t="s">
        <v>89</v>
      </c>
      <c r="C56" s="124"/>
      <c r="D56" s="125"/>
      <c r="E56" s="124"/>
      <c r="F56" s="158"/>
      <c r="G56" s="158">
        <v>271.53</v>
      </c>
      <c r="H56" s="158">
        <v>470.654</v>
      </c>
    </row>
    <row r="57" spans="1:8" ht="12.75">
      <c r="A57" s="171"/>
      <c r="B57" s="172" t="s">
        <v>78</v>
      </c>
      <c r="C57" s="173"/>
      <c r="D57" s="174"/>
      <c r="E57" s="173"/>
      <c r="F57" s="163">
        <f>F13+F41</f>
        <v>9508.043</v>
      </c>
      <c r="G57" s="163">
        <f>G41+G13+G56</f>
        <v>9383.760000000002</v>
      </c>
      <c r="H57" s="163">
        <f>H41+H13+H56</f>
        <v>8851.884000000002</v>
      </c>
    </row>
    <row r="58" ht="12.75">
      <c r="F58" s="127"/>
    </row>
    <row r="59" ht="12.75">
      <c r="F59" s="127"/>
    </row>
  </sheetData>
  <sheetProtection/>
  <mergeCells count="7">
    <mergeCell ref="F1:H1"/>
    <mergeCell ref="B8:F9"/>
    <mergeCell ref="A8:A9"/>
    <mergeCell ref="G4:H4"/>
    <mergeCell ref="J5:K5"/>
    <mergeCell ref="D3:H3"/>
    <mergeCell ref="C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40" customWidth="1"/>
    <col min="2" max="2" width="28.625" style="41" customWidth="1"/>
    <col min="3" max="3" width="72.25390625" style="42" customWidth="1"/>
    <col min="4" max="4" width="14.625" style="53" customWidth="1"/>
    <col min="5" max="5" width="11.75390625" style="42" customWidth="1"/>
    <col min="6" max="6" width="18.625" style="42" customWidth="1"/>
    <col min="7" max="7" width="9.125" style="42" customWidth="1"/>
    <col min="8" max="8" width="17.375" style="42" customWidth="1"/>
    <col min="9" max="16384" width="9.125" style="42" customWidth="1"/>
  </cols>
  <sheetData>
    <row r="4" spans="4:6" ht="15.75">
      <c r="D4" s="197" t="s">
        <v>101</v>
      </c>
      <c r="E4" s="197"/>
      <c r="F4" s="197"/>
    </row>
    <row r="5" spans="4:6" ht="15.75">
      <c r="D5" s="198" t="s">
        <v>314</v>
      </c>
      <c r="E5" s="198"/>
      <c r="F5" s="198"/>
    </row>
    <row r="6" spans="4:6" ht="13.5" customHeight="1">
      <c r="D6" s="197"/>
      <c r="E6" s="197"/>
      <c r="F6" s="197"/>
    </row>
    <row r="7" spans="4:6" ht="31.5" customHeight="1">
      <c r="D7" s="199"/>
      <c r="E7" s="199"/>
      <c r="F7" s="199"/>
    </row>
    <row r="8" spans="4:6" ht="15.75">
      <c r="D8" s="194" t="s">
        <v>67</v>
      </c>
      <c r="E8" s="194"/>
      <c r="F8" s="194"/>
    </row>
    <row r="9" spans="4:6" ht="15.75">
      <c r="D9" s="39"/>
      <c r="E9" s="39"/>
      <c r="F9" s="39"/>
    </row>
    <row r="12" spans="1:6" ht="33" customHeight="1">
      <c r="A12" s="200" t="s">
        <v>294</v>
      </c>
      <c r="B12" s="200"/>
      <c r="C12" s="200"/>
      <c r="D12" s="200"/>
      <c r="E12" s="200"/>
      <c r="F12" s="200"/>
    </row>
    <row r="13" spans="1:4" ht="15.75">
      <c r="A13" s="43"/>
      <c r="B13" s="43"/>
      <c r="C13" s="43"/>
      <c r="D13" s="43"/>
    </row>
    <row r="14" spans="1:6" s="46" customFormat="1" ht="15.75">
      <c r="A14" s="44"/>
      <c r="B14" s="45"/>
      <c r="C14" s="45"/>
      <c r="F14" s="54" t="s">
        <v>102</v>
      </c>
    </row>
    <row r="15" spans="1:6" s="48" customFormat="1" ht="28.5" customHeight="1">
      <c r="A15" s="201" t="s">
        <v>55</v>
      </c>
      <c r="B15" s="202" t="s">
        <v>103</v>
      </c>
      <c r="C15" s="202" t="s">
        <v>104</v>
      </c>
      <c r="D15" s="203" t="s">
        <v>105</v>
      </c>
      <c r="E15" s="203"/>
      <c r="F15" s="203"/>
    </row>
    <row r="16" spans="1:6" s="48" customFormat="1" ht="36.75" customHeight="1">
      <c r="A16" s="201"/>
      <c r="B16" s="202"/>
      <c r="C16" s="202"/>
      <c r="D16" s="55" t="s">
        <v>255</v>
      </c>
      <c r="E16" s="47" t="s">
        <v>291</v>
      </c>
      <c r="F16" s="47" t="s">
        <v>306</v>
      </c>
    </row>
    <row r="17" spans="1:6" s="46" customFormat="1" ht="15.75">
      <c r="A17" s="49"/>
      <c r="B17" s="50" t="s">
        <v>43</v>
      </c>
      <c r="C17" s="50" t="s">
        <v>52</v>
      </c>
      <c r="D17" s="56">
        <v>3</v>
      </c>
      <c r="E17" s="56">
        <v>4</v>
      </c>
      <c r="F17" s="56">
        <v>5</v>
      </c>
    </row>
    <row r="18" spans="1:8" s="57" customFormat="1" ht="18" customHeight="1">
      <c r="A18" s="51" t="s">
        <v>43</v>
      </c>
      <c r="B18" s="51" t="s">
        <v>216</v>
      </c>
      <c r="C18" s="52" t="s">
        <v>106</v>
      </c>
      <c r="D18" s="156">
        <f>D19+D30</f>
        <v>0</v>
      </c>
      <c r="E18" s="156">
        <f>E19+E30</f>
        <v>0</v>
      </c>
      <c r="F18" s="156">
        <f>F19+F30</f>
        <v>0</v>
      </c>
      <c r="H18" s="58"/>
    </row>
    <row r="19" spans="1:6" s="57" customFormat="1" ht="16.5" customHeight="1">
      <c r="A19" s="51" t="s">
        <v>52</v>
      </c>
      <c r="B19" s="51" t="s">
        <v>207</v>
      </c>
      <c r="C19" s="52" t="s">
        <v>107</v>
      </c>
      <c r="D19" s="156">
        <f aca="true" t="shared" si="0" ref="D19:F20">D20</f>
        <v>-9508.043</v>
      </c>
      <c r="E19" s="156">
        <f t="shared" si="0"/>
        <v>-9383.76</v>
      </c>
      <c r="F19" s="156">
        <f t="shared" si="0"/>
        <v>-8851.884</v>
      </c>
    </row>
    <row r="20" spans="1:6" s="57" customFormat="1" ht="15.75">
      <c r="A20" s="51" t="s">
        <v>54</v>
      </c>
      <c r="B20" s="51" t="s">
        <v>208</v>
      </c>
      <c r="C20" s="52" t="s">
        <v>108</v>
      </c>
      <c r="D20" s="156">
        <f t="shared" si="0"/>
        <v>-9508.043</v>
      </c>
      <c r="E20" s="156">
        <f t="shared" si="0"/>
        <v>-9383.76</v>
      </c>
      <c r="F20" s="156">
        <f t="shared" si="0"/>
        <v>-8851.884</v>
      </c>
    </row>
    <row r="21" spans="1:6" s="57" customFormat="1" ht="18" customHeight="1">
      <c r="A21" s="51" t="s">
        <v>82</v>
      </c>
      <c r="B21" s="51" t="s">
        <v>217</v>
      </c>
      <c r="C21" s="52" t="s">
        <v>109</v>
      </c>
      <c r="D21" s="156">
        <f>D22</f>
        <v>-9508.043</v>
      </c>
      <c r="E21" s="156">
        <f>E22</f>
        <v>-9383.76</v>
      </c>
      <c r="F21" s="156">
        <f>F22</f>
        <v>-8851.884</v>
      </c>
    </row>
    <row r="22" spans="1:6" s="57" customFormat="1" ht="33.75" customHeight="1">
      <c r="A22" s="51" t="s">
        <v>110</v>
      </c>
      <c r="B22" s="51" t="s">
        <v>205</v>
      </c>
      <c r="C22" s="52" t="s">
        <v>209</v>
      </c>
      <c r="D22" s="156">
        <v>-9508.043</v>
      </c>
      <c r="E22" s="156">
        <v>-9383.76</v>
      </c>
      <c r="F22" s="156">
        <v>-8851.884</v>
      </c>
    </row>
    <row r="23" spans="1:6" s="57" customFormat="1" ht="15.75" hidden="1">
      <c r="A23" s="51" t="s">
        <v>111</v>
      </c>
      <c r="B23" s="51" t="s">
        <v>112</v>
      </c>
      <c r="C23" s="52" t="s">
        <v>113</v>
      </c>
      <c r="D23" s="156">
        <f>D24+D27+D30</f>
        <v>-1077616.657</v>
      </c>
      <c r="E23" s="156"/>
      <c r="F23" s="156"/>
    </row>
    <row r="24" spans="1:6" s="57" customFormat="1" ht="35.25" customHeight="1" hidden="1">
      <c r="A24" s="51" t="s">
        <v>114</v>
      </c>
      <c r="B24" s="51" t="s">
        <v>115</v>
      </c>
      <c r="C24" s="52" t="s">
        <v>116</v>
      </c>
      <c r="D24" s="156">
        <f>D25</f>
        <v>7200</v>
      </c>
      <c r="E24" s="156"/>
      <c r="F24" s="156"/>
    </row>
    <row r="25" spans="1:6" s="57" customFormat="1" ht="35.25" customHeight="1" hidden="1">
      <c r="A25" s="51" t="s">
        <v>117</v>
      </c>
      <c r="B25" s="51" t="s">
        <v>118</v>
      </c>
      <c r="C25" s="52" t="s">
        <v>119</v>
      </c>
      <c r="D25" s="156">
        <f>D26</f>
        <v>7200</v>
      </c>
      <c r="E25" s="156"/>
      <c r="F25" s="156"/>
    </row>
    <row r="26" spans="1:6" s="57" customFormat="1" ht="33.75" customHeight="1" hidden="1">
      <c r="A26" s="51" t="s">
        <v>120</v>
      </c>
      <c r="B26" s="51" t="s">
        <v>121</v>
      </c>
      <c r="C26" s="52" t="s">
        <v>122</v>
      </c>
      <c r="D26" s="156">
        <v>7200</v>
      </c>
      <c r="E26" s="156"/>
      <c r="F26" s="156"/>
    </row>
    <row r="27" spans="1:6" s="57" customFormat="1" ht="33.75" customHeight="1" hidden="1">
      <c r="A27" s="51" t="s">
        <v>123</v>
      </c>
      <c r="B27" s="51" t="s">
        <v>124</v>
      </c>
      <c r="C27" s="52" t="s">
        <v>125</v>
      </c>
      <c r="D27" s="156">
        <f>D28</f>
        <v>-1094324.7</v>
      </c>
      <c r="E27" s="156"/>
      <c r="F27" s="156"/>
    </row>
    <row r="28" spans="1:6" s="57" customFormat="1" ht="81" customHeight="1" hidden="1">
      <c r="A28" s="51" t="s">
        <v>126</v>
      </c>
      <c r="B28" s="51" t="s">
        <v>127</v>
      </c>
      <c r="C28" s="52" t="s">
        <v>128</v>
      </c>
      <c r="D28" s="156">
        <f>D29</f>
        <v>-1094324.7</v>
      </c>
      <c r="E28" s="156"/>
      <c r="F28" s="156"/>
    </row>
    <row r="29" spans="1:6" s="57" customFormat="1" ht="50.25" customHeight="1" hidden="1">
      <c r="A29" s="51" t="s">
        <v>129</v>
      </c>
      <c r="B29" s="51" t="s">
        <v>130</v>
      </c>
      <c r="C29" s="52" t="s">
        <v>131</v>
      </c>
      <c r="D29" s="156">
        <v>-1094324.7</v>
      </c>
      <c r="E29" s="156"/>
      <c r="F29" s="156"/>
    </row>
    <row r="30" spans="1:6" s="57" customFormat="1" ht="15.75">
      <c r="A30" s="51" t="s">
        <v>132</v>
      </c>
      <c r="B30" s="51" t="s">
        <v>211</v>
      </c>
      <c r="C30" s="52" t="s">
        <v>133</v>
      </c>
      <c r="D30" s="156">
        <f>D33</f>
        <v>9508.043</v>
      </c>
      <c r="E30" s="156">
        <f aca="true" t="shared" si="1" ref="E30:F32">E31</f>
        <v>9383.76</v>
      </c>
      <c r="F30" s="156">
        <f t="shared" si="1"/>
        <v>8851.884</v>
      </c>
    </row>
    <row r="31" spans="1:6" s="57" customFormat="1" ht="15.75">
      <c r="A31" s="51" t="s">
        <v>91</v>
      </c>
      <c r="B31" s="51" t="s">
        <v>212</v>
      </c>
      <c r="C31" s="52" t="s">
        <v>134</v>
      </c>
      <c r="D31" s="156">
        <f>D33</f>
        <v>9508.043</v>
      </c>
      <c r="E31" s="156">
        <f t="shared" si="1"/>
        <v>9383.76</v>
      </c>
      <c r="F31" s="156">
        <f t="shared" si="1"/>
        <v>8851.884</v>
      </c>
    </row>
    <row r="32" spans="1:6" s="57" customFormat="1" ht="33" customHeight="1">
      <c r="A32" s="51" t="s">
        <v>135</v>
      </c>
      <c r="B32" s="51" t="s">
        <v>218</v>
      </c>
      <c r="C32" s="52" t="s">
        <v>210</v>
      </c>
      <c r="D32" s="156">
        <f>D33</f>
        <v>9508.043</v>
      </c>
      <c r="E32" s="156">
        <f t="shared" si="1"/>
        <v>9383.76</v>
      </c>
      <c r="F32" s="156">
        <f t="shared" si="1"/>
        <v>8851.884</v>
      </c>
    </row>
    <row r="33" spans="1:6" s="57" customFormat="1" ht="33.75" customHeight="1">
      <c r="A33" s="51" t="s">
        <v>136</v>
      </c>
      <c r="B33" s="51" t="s">
        <v>213</v>
      </c>
      <c r="C33" s="52" t="s">
        <v>214</v>
      </c>
      <c r="D33" s="156">
        <v>9508.043</v>
      </c>
      <c r="E33" s="156">
        <v>9383.76</v>
      </c>
      <c r="F33" s="156">
        <v>8851.884</v>
      </c>
    </row>
    <row r="34" spans="1:6" s="57" customFormat="1" ht="15.75">
      <c r="A34" s="204" t="s">
        <v>78</v>
      </c>
      <c r="B34" s="204"/>
      <c r="C34" s="204"/>
      <c r="D34" s="156">
        <f>D18</f>
        <v>0</v>
      </c>
      <c r="E34" s="156">
        <f>E18</f>
        <v>0</v>
      </c>
      <c r="F34" s="156">
        <f>F18</f>
        <v>0</v>
      </c>
    </row>
    <row r="35" spans="1:6" s="57" customFormat="1" ht="15.75">
      <c r="A35" s="59"/>
      <c r="B35" s="59"/>
      <c r="C35" s="59"/>
      <c r="D35" s="60"/>
      <c r="F35" s="58"/>
    </row>
    <row r="37" spans="1:4" ht="45.75" customHeight="1">
      <c r="A37" s="199"/>
      <c r="B37" s="199"/>
      <c r="C37" s="61"/>
      <c r="D37" s="60"/>
    </row>
    <row r="38" spans="1:4" ht="54" customHeight="1">
      <c r="A38" s="62"/>
      <c r="B38" s="62"/>
      <c r="C38" s="62"/>
      <c r="D38" s="63"/>
    </row>
    <row r="39" spans="1:2" ht="15.75">
      <c r="A39" s="64"/>
      <c r="B39" s="64"/>
    </row>
    <row r="40" ht="15.75">
      <c r="D40" s="65"/>
    </row>
  </sheetData>
  <sheetProtection/>
  <mergeCells count="12">
    <mergeCell ref="A15:A16"/>
    <mergeCell ref="B15:B16"/>
    <mergeCell ref="C15:C16"/>
    <mergeCell ref="D15:F15"/>
    <mergeCell ref="A34:C34"/>
    <mergeCell ref="A37:B37"/>
    <mergeCell ref="D4:F4"/>
    <mergeCell ref="D5:F5"/>
    <mergeCell ref="D6:F6"/>
    <mergeCell ref="D7:F7"/>
    <mergeCell ref="D8:F8"/>
    <mergeCell ref="A12:F1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32.00390625" style="0" customWidth="1"/>
    <col min="3" max="3" width="17.625" style="0" customWidth="1"/>
    <col min="4" max="4" width="17.125" style="0" customWidth="1"/>
    <col min="5" max="5" width="22.25390625" style="0" customWidth="1"/>
  </cols>
  <sheetData>
    <row r="1" spans="1:5" ht="12.75">
      <c r="A1" s="141"/>
      <c r="B1" s="141"/>
      <c r="C1" s="141"/>
      <c r="D1" s="206" t="s">
        <v>309</v>
      </c>
      <c r="E1" s="207"/>
    </row>
    <row r="2" spans="1:6" ht="12.75">
      <c r="A2" s="141"/>
      <c r="B2" s="141"/>
      <c r="C2" s="2"/>
      <c r="D2" s="207"/>
      <c r="E2" s="207"/>
      <c r="F2" s="2"/>
    </row>
    <row r="3" spans="1:5" ht="12.75">
      <c r="A3" s="141"/>
      <c r="B3" s="141"/>
      <c r="C3" s="141"/>
      <c r="D3" s="207"/>
      <c r="E3" s="207"/>
    </row>
    <row r="4" spans="1:5" ht="12.75">
      <c r="A4" s="141"/>
      <c r="B4" s="141"/>
      <c r="C4" s="141"/>
      <c r="D4" s="212" t="s">
        <v>315</v>
      </c>
      <c r="E4" s="212"/>
    </row>
    <row r="5" spans="1:5" ht="12.75">
      <c r="A5" s="141"/>
      <c r="B5" s="141"/>
      <c r="C5" s="141"/>
      <c r="D5" s="141"/>
      <c r="E5" s="142"/>
    </row>
    <row r="6" spans="1:5" ht="12.75">
      <c r="A6" s="141"/>
      <c r="B6" s="141"/>
      <c r="C6" s="141"/>
      <c r="D6" s="142"/>
      <c r="E6" s="141"/>
    </row>
    <row r="7" spans="1:5" ht="12.75">
      <c r="A7" s="205" t="s">
        <v>248</v>
      </c>
      <c r="B7" s="205"/>
      <c r="C7" s="205"/>
      <c r="D7" s="205"/>
      <c r="E7" s="205"/>
    </row>
    <row r="8" spans="1:5" ht="12.75">
      <c r="A8" s="205" t="s">
        <v>295</v>
      </c>
      <c r="B8" s="205"/>
      <c r="C8" s="205"/>
      <c r="D8" s="205"/>
      <c r="E8" s="205"/>
    </row>
    <row r="9" spans="1:5" ht="12.75">
      <c r="A9" s="205" t="s">
        <v>200</v>
      </c>
      <c r="B9" s="205"/>
      <c r="C9" s="205"/>
      <c r="D9" s="205"/>
      <c r="E9" s="205"/>
    </row>
    <row r="10" spans="1:5" ht="12.75">
      <c r="A10" s="208" t="s">
        <v>201</v>
      </c>
      <c r="B10" s="208"/>
      <c r="C10" s="208"/>
      <c r="D10" s="208"/>
      <c r="E10" s="208"/>
    </row>
    <row r="11" spans="1:5" ht="12.75">
      <c r="A11" s="143"/>
      <c r="B11" s="143"/>
      <c r="C11" s="143"/>
      <c r="D11" s="143"/>
      <c r="E11" s="143" t="s">
        <v>7</v>
      </c>
    </row>
    <row r="12" spans="1:5" ht="12.75" customHeight="1">
      <c r="A12" s="209" t="s">
        <v>202</v>
      </c>
      <c r="B12" s="209" t="s">
        <v>203</v>
      </c>
      <c r="C12" s="210">
        <v>2019</v>
      </c>
      <c r="D12" s="210">
        <v>2020</v>
      </c>
      <c r="E12" s="210">
        <v>2021</v>
      </c>
    </row>
    <row r="13" spans="1:5" ht="12.75">
      <c r="A13" s="209"/>
      <c r="B13" s="209"/>
      <c r="C13" s="211"/>
      <c r="D13" s="211"/>
      <c r="E13" s="211"/>
    </row>
    <row r="14" spans="1:5" ht="12.75">
      <c r="A14" s="140"/>
      <c r="B14" s="144">
        <v>1</v>
      </c>
      <c r="C14" s="144">
        <v>2</v>
      </c>
      <c r="D14" s="144">
        <v>3</v>
      </c>
      <c r="E14" s="144">
        <v>4</v>
      </c>
    </row>
    <row r="15" spans="1:5" ht="37.5" customHeight="1">
      <c r="A15" s="144">
        <v>1</v>
      </c>
      <c r="B15" s="136" t="s">
        <v>236</v>
      </c>
      <c r="C15" s="145">
        <v>1280.99</v>
      </c>
      <c r="D15" s="145">
        <v>1280.99</v>
      </c>
      <c r="E15" s="145">
        <v>1280.99</v>
      </c>
    </row>
    <row r="16" spans="1:5" ht="19.5" customHeight="1">
      <c r="A16" s="136"/>
      <c r="B16" s="146" t="s">
        <v>204</v>
      </c>
      <c r="C16" s="145">
        <f>C15</f>
        <v>1280.99</v>
      </c>
      <c r="D16" s="145">
        <f>D15</f>
        <v>1280.99</v>
      </c>
      <c r="E16" s="145">
        <f>E15</f>
        <v>1280.99</v>
      </c>
    </row>
  </sheetData>
  <sheetProtection/>
  <mergeCells count="11">
    <mergeCell ref="A8:E8"/>
    <mergeCell ref="A9:E9"/>
    <mergeCell ref="D1:E3"/>
    <mergeCell ref="A10:E10"/>
    <mergeCell ref="A12:A13"/>
    <mergeCell ref="B12:B13"/>
    <mergeCell ref="C12:C13"/>
    <mergeCell ref="D12:D13"/>
    <mergeCell ref="E12:E13"/>
    <mergeCell ref="D4:E4"/>
    <mergeCell ref="A7:E7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юг</cp:lastModifiedBy>
  <cp:lastPrinted>2018-11-15T02:29:21Z</cp:lastPrinted>
  <dcterms:created xsi:type="dcterms:W3CDTF">2005-11-20T02:14:16Z</dcterms:created>
  <dcterms:modified xsi:type="dcterms:W3CDTF">2018-12-12T09:35:13Z</dcterms:modified>
  <cp:category/>
  <cp:version/>
  <cp:contentType/>
  <cp:contentStatus/>
</cp:coreProperties>
</file>