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<sst xmlns="http://schemas.openxmlformats.org/spreadsheetml/2006/main" count="1040" uniqueCount="345">
  <si>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</si>
  <si>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</si>
  <si>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</si>
  <si>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</si>
  <si>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</si>
  <si>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</si>
  <si>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</si>
  <si>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</si>
  <si>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</si>
  <si>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</si>
  <si>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</si>
  <si>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</si>
  <si>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</si>
  <si>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</si>
  <si>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</si>
  <si>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</si>
  <si>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</si>
  <si>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</si>
  <si>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</si>
  <si>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</si>
  <si>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</si>
  <si>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</si>
  <si>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</si>
  <si>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</si>
  <si>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</si>
  <si>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</si>
  <si>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</si>
  <si>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</si>
  <si>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</si>
  <si>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</si>
  <si>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</si>
  <si>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</si>
  <si>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</si>
  <si>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</si>
  <si>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</si>
  <si>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</si>
  <si>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</si>
  <si>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</si>
  <si>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</si>
  <si>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</si>
  <si>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</si>
  <si>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</si>
  <si>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</si>
  <si>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</si>
  <si>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</si>
  <si>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</si>
  <si>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</si>
  <si>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</si>
  <si>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</si>
  <si>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</si>
  <si>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</si>
  <si>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</si>
  <si>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</si>
  <si>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</si>
  <si>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</si>
  <si>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</si>
  <si>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</si>
  <si>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</si>
  <si>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</si>
  <si>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</si>
  <si>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</si>
  <si>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</si>
  <si>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</si>
  <si>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</si>
  <si>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</si>
  <si>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</si>
  <si>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</si>
  <si>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 xml:space="preserve"> 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</si>
  <si>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</si>
  <si>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</si>
  <si>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</si>
  <si>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</si>
  <si>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</si>
  <si>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</si>
  <si>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</si>
  <si>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</si>
  <si>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</si>
  <si>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</si>
  <si>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</si>
  <si>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</si>
  <si>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</si>
  <si>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</si>
  <si>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</si>
  <si>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</si>
  <si>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</si>
  <si>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</si>
  <si>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</si>
  <si>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</si>
  <si>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</si>
  <si>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</si>
  <si>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</si>
  <si>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</si>
  <si>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</si>
  <si>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</si>
  <si>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</si>
  <si>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</si>
  <si>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</si>
  <si>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</si>
  <si>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</si>
  <si>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</si>
  <si>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</si>
  <si>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</si>
  <si>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</si>
  <si>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</si>
  <si>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</si>
  <si>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</si>
  <si>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</si>
  <si>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</si>
  <si>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</si>
  <si>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</si>
  <si>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</si>
  <si>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</si>
  <si>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</si>
  <si>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</si>
  <si>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</si>
  <si>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</si>
  <si>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</si>
  <si>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</si>
  <si>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</si>
  <si>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</si>
  <si>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</si>
  <si>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</si>
  <si>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</si>
  <si>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</si>
  <si>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</si>
  <si>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</si>
  <si>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</si>
  <si>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</si>
  <si>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</si>
  <si>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</si>
  <si>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</si>
  <si>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</si>
  <si>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</si>
  <si>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</si>
  <si>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</si>
  <si>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</si>
  <si>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</si>
  <si>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</si>
  <si>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</si>
  <si>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</si>
  <si>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</si>
  <si>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</si>
  <si>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</si>
  <si>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</si>
  <si>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</si>
  <si>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</si>
  <si>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</si>
  <si>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</si>
  <si>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</si>
  <si>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</si>
  <si>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</si>
  <si>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</si>
  <si>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</si>
  <si>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</si>
  <si>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</si>
  <si>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</si>
  <si>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</si>
  <si>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</si>
  <si>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</si>
  <si>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</si>
  <si>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</si>
  <si>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</si>
  <si>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</si>
  <si>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</si>
  <si>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</si>
  <si>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</si>
  <si>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</si>
  <si>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</si>
  <si>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</si>
  <si>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</si>
  <si>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</si>
  <si>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</si>
  <si>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</si>
  <si>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</si>
  <si>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</si>
  <si>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</si>
  <si>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</si>
  <si>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</si>
  <si>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</si>
  <si>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</si>
  <si>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</si>
  <si>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</si>
  <si>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</si>
  <si>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</si>
  <si>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</si>
  <si>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</si>
  <si>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</si>
  <si>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</si>
  <si>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</si>
  <si>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</si>
  <si>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</si>
  <si>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</si>
  <si>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</si>
  <si>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</si>
  <si>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</si>
  <si>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</si>
  <si>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</si>
  <si>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</si>
  <si>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</si>
  <si>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</si>
  <si>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</si>
  <si>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</si>
  <si>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</si>
  <si>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</si>
  <si>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</si>
  <si>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</si>
  <si>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</si>
  <si>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</si>
  <si>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</si>
  <si>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</si>
  <si>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</si>
  <si>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</si>
  <si>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</si>
  <si>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</si>
  <si>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</si>
  <si>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</si>
  <si>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</si>
  <si>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</si>
  <si>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</si>
  <si>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</si>
  <si>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</si>
  <si>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</si>
  <si>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</si>
  <si>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</si>
  <si>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</si>
  <si>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</si>
  <si>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</si>
  <si>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</si>
  <si>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</si>
  <si>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</si>
  <si>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</si>
  <si>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</si>
  <si>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</si>
  <si>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</si>
  <si>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</si>
  <si>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</si>
  <si>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</si>
  <si>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</si>
  <si>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</si>
  <si>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</si>
  <si>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</si>
  <si>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</si>
  <si>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</si>
  <si>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</si>
  <si>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</si>
  <si>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</si>
  <si>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</si>
  <si>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</si>
  <si>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</si>
  <si>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</si>
  <si>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Дотации бюджетам сельских  поселений на выравнивание бюджетной обеспеченности  из районного фонда финансовой поддержки поселений</t>
  </si>
  <si>
    <t xml:space="preserve">Дотации бюджетам сельских поселений на выравнивание бюджетной обеспеченности  из регионального фонда финансовой поддержки 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</si>
  <si>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</si>
  <si>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</si>
  <si>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</si>
  <si>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</si>
  <si>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</si>
  <si>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</si>
  <si>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</si>
  <si>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</si>
  <si>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</si>
  <si>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</si>
  <si>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</si>
  <si>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</si>
  <si>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</si>
  <si>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</si>
  <si>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</si>
  <si>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</si>
  <si>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</si>
  <si>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</si>
  <si>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</si>
  <si>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</si>
  <si>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</si>
  <si>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</si>
  <si>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</si>
  <si>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</si>
  <si>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</si>
  <si>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</si>
  <si>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</si>
  <si>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</si>
  <si>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</si>
  <si>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</si>
  <si>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</si>
  <si>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</si>
  <si>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</si>
  <si>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</si>
  <si>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</si>
  <si>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>2020 год</t>
  </si>
  <si>
    <t>Подпрограмма  "Повышение устойчивости и модернизация ЖКХ, жилфонда, основных и стратегических объектов жизнеобеспечения поселения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</si>
  <si>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</si>
  <si>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</si>
  <si>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</si>
  <si>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>Сумма на 2019 год     тыс.руб.</t>
  </si>
  <si>
    <t>Сумма на 2020 год  тыс.руб.</t>
  </si>
  <si>
    <t>Сумма на 2021 год   тыс.руб.</t>
  </si>
  <si>
    <t>Доходы бюджета муниципального образования Южно-Енисейский сельсовет на 2019 и плановый период 2020-2021 годов</t>
  </si>
  <si>
    <t>на 2019 год и плановый перид 2020-2021 годов</t>
  </si>
  <si>
    <t xml:space="preserve"> классификации расходов бюджетов Российской Федерации на 2019 год и плановый период 2020-2021 годов</t>
  </si>
  <si>
    <t>Сумма на 2019 год  тыс.руб.</t>
  </si>
  <si>
    <t>Сумма на 2020 год   тыс.руб.</t>
  </si>
  <si>
    <t>Сумма на 2021 год    тыс.руб.</t>
  </si>
  <si>
    <t>2021 год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</si>
  <si>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</si>
  <si>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0150075080</t>
  </si>
  <si>
    <t xml:space="preserve">Приложение № 7 к  решению  </t>
  </si>
  <si>
    <t>Сумма на 2019г тыс.руб.</t>
  </si>
  <si>
    <t>Сумма на 2020г    тыс.руб.</t>
  </si>
  <si>
    <t>Сумма на 2021 г    тыс.руб.</t>
  </si>
  <si>
    <t>Источники внутреннего финансирования дефицита  бюджета муниципального образования  Южно-Енисейский сельсовет в 2019 году и плановом периоде 2020-2021 годов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</si>
  <si>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</si>
  <si>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</si>
  <si>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150</t>
  </si>
  <si>
    <t>Национальная безопастность и правоохранительная деятельность</t>
  </si>
  <si>
    <t>0300</t>
  </si>
  <si>
    <t>Обеспечение пожарной безопасности</t>
  </si>
  <si>
    <t>0310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</si>
  <si>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</si>
  <si>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0130074120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</si>
  <si>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</si>
  <si>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01300S4120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</si>
  <si>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</si>
  <si>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</si>
  <si>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</si>
  <si>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1105</t>
  </si>
  <si>
    <t>9210000210</t>
  </si>
  <si>
    <t>Другие вопросы в области физической культуры и спорта</t>
  </si>
  <si>
    <t>Физическая культура и спорт</t>
  </si>
  <si>
    <t>Приобретение спортивного инвентаря</t>
  </si>
  <si>
    <t>Непрограммные расходы</t>
  </si>
  <si>
    <t>0106</t>
  </si>
  <si>
    <t>Межбюджетные трансферты бюджетам муниципальных районов из бюджетов поселений на осуществление  полномочий по внутреннему муниципальному финансовому контролю (непрограммные расходы)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</si>
  <si>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</si>
  <si>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 бюджетам муниципальных районов из бюджетов поселений на осуществление части полномочий в сфере бухгалтерского учета (непрограммные расходы)</t>
  </si>
  <si>
    <t>7509</t>
  </si>
  <si>
    <t>01500S5090</t>
  </si>
  <si>
    <t>0150075090</t>
  </si>
  <si>
    <t>Приложение № 3 к  решения о бюджете № 37-83 от 05.04.2019г.</t>
  </si>
  <si>
    <t xml:space="preserve"> к  решению о бюджете №  37-83 от 05.04.2019г.</t>
  </si>
  <si>
    <t>к  решению о бюджете № 37-83 от 05.04.2019г.</t>
  </si>
  <si>
    <t xml:space="preserve">  к    решению о бюджете № 37-83 от 05.04.2019г.</t>
  </si>
  <si>
    <t xml:space="preserve">к   решению о бюджете №37-83 от 05.04.2019 г. </t>
  </si>
  <si>
    <t>о бюджете № 37-83 от 05.04.2019 г.</t>
  </si>
  <si>
    <t>Иной межбюджетный трансферт бюджетам муниципальных образований на капитальный ремонт и ремонт автомобильных дорогобщего пользования за счет средств дорожного фонда</t>
  </si>
  <si>
    <t>Субсидии бюджетам муниципальных образований  на капитальный ремонт и ремонт автомобильных дорог общего пользования местного значения  за счет средств дорожного фонда Красноярского края</t>
  </si>
  <si>
    <t>Софинансирование субсидии бюджетам муниципальных образований  на капитальный ремонт и ремонт автомобильных дорог общего пользования местного значения  за счет средств дорожного фонда Красноярского края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</si>
</sst>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center" vertical="center" wrapText="1"/>
    </xf>
    <xf numFmtId="187" fontId="13" fillId="0" borderId="14" xfId="0" applyNumberFormat="1" applyFont="1" applyFill="1" applyBorder="1" applyAlignment="1">
      <alignment horizontal="center" vertical="center" wrapText="1"/>
    </xf>
    <xf numFmtId="187" fontId="13" fillId="34" borderId="14" xfId="0" applyNumberFormat="1" applyFont="1" applyFill="1" applyBorder="1" applyAlignment="1">
      <alignment horizontal="center" vertical="center" wrapText="1"/>
    </xf>
    <xf numFmtId="187" fontId="13" fillId="35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187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192" fontId="10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19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vertical="top" wrapText="1"/>
    </xf>
    <xf numFmtId="192" fontId="1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4" fontId="10" fillId="0" borderId="0" xfId="0" applyNumberFormat="1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7" fontId="13" fillId="36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2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88" fontId="13" fillId="0" borderId="0" xfId="0" applyNumberFormat="1" applyFont="1" applyFill="1" applyBorder="1" applyAlignment="1">
      <alignment horizontal="right" wrapText="1"/>
    </xf>
    <xf numFmtId="188" fontId="17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187" fontId="4" fillId="0" borderId="14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187" fontId="8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 horizontal="center"/>
    </xf>
    <xf numFmtId="187" fontId="6" fillId="0" borderId="14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vertical="distributed" textRotation="90" wrapText="1"/>
    </xf>
    <xf numFmtId="0" fontId="9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right" wrapText="1"/>
    </xf>
    <xf numFmtId="187" fontId="12" fillId="0" borderId="14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53" applyFont="1" applyFill="1" applyBorder="1" applyAlignment="1">
      <alignment wrapText="1"/>
      <protection/>
    </xf>
    <xf numFmtId="0" fontId="12" fillId="0" borderId="14" xfId="0" applyNumberFormat="1" applyFont="1" applyFill="1" applyBorder="1" applyAlignment="1">
      <alignment horizontal="right" wrapText="1"/>
    </xf>
    <xf numFmtId="0" fontId="11" fillId="0" borderId="14" xfId="0" applyNumberFormat="1" applyFont="1" applyFill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/>
    </xf>
    <xf numFmtId="0" fontId="11" fillId="0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187" fontId="18" fillId="0" borderId="14" xfId="0" applyNumberFormat="1" applyFont="1" applyFill="1" applyBorder="1" applyAlignment="1">
      <alignment wrapText="1"/>
    </xf>
    <xf numFmtId="0" fontId="11" fillId="0" borderId="14" xfId="0" applyFont="1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/>
    </xf>
    <xf numFmtId="187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right" wrapText="1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vertical="center" wrapText="1"/>
    </xf>
    <xf numFmtId="0" fontId="9" fillId="0" borderId="14" xfId="0" applyNumberFormat="1" applyFont="1" applyBorder="1" applyAlignment="1">
      <alignment wrapText="1"/>
    </xf>
    <xf numFmtId="0" fontId="9" fillId="0" borderId="14" xfId="0" applyFont="1" applyFill="1" applyBorder="1" applyAlignment="1">
      <alignment wrapText="1"/>
    </xf>
    <xf numFmtId="49" fontId="8" fillId="0" borderId="14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justify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7" fontId="20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horizontal="justify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/>
    </xf>
    <xf numFmtId="0" fontId="57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8" fillId="0" borderId="14" xfId="0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92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 shrinkToFit="1"/>
    </xf>
    <xf numFmtId="49" fontId="8" fillId="0" borderId="0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92" fontId="9" fillId="0" borderId="0" xfId="0" applyNumberFormat="1" applyFont="1" applyFill="1" applyBorder="1" applyAlignment="1">
      <alignment horizontal="right" shrinkToFit="1"/>
    </xf>
    <xf numFmtId="0" fontId="9" fillId="0" borderId="14" xfId="0" applyFont="1" applyFill="1" applyBorder="1" applyAlignment="1">
      <alignment horizontal="center" vertical="center" wrapText="1" shrinkToFit="1"/>
    </xf>
    <xf numFmtId="192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top" wrapText="1" shrinkToFit="1"/>
    </xf>
    <xf numFmtId="49" fontId="9" fillId="0" borderId="14" xfId="0" applyNumberFormat="1" applyFont="1" applyFill="1" applyBorder="1" applyAlignment="1">
      <alignment horizontal="center" wrapText="1" shrinkToFit="1"/>
    </xf>
    <xf numFmtId="3" fontId="9" fillId="0" borderId="14" xfId="0" applyNumberFormat="1" applyFont="1" applyFill="1" applyBorder="1" applyAlignment="1">
      <alignment horizontal="center" wrapText="1" shrinkToFi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vertical="top" wrapText="1"/>
    </xf>
    <xf numFmtId="187" fontId="10" fillId="0" borderId="14" xfId="0" applyNumberFormat="1" applyFont="1" applyFill="1" applyBorder="1" applyAlignment="1">
      <alignment/>
    </xf>
    <xf numFmtId="187" fontId="19" fillId="0" borderId="14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/>
    </xf>
    <xf numFmtId="0" fontId="22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187" fontId="21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187" fontId="22" fillId="0" borderId="14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192" fontId="8" fillId="0" borderId="0" xfId="0" applyNumberFormat="1" applyFont="1" applyFill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192" fontId="9" fillId="0" borderId="14" xfId="0" applyNumberFormat="1" applyFont="1" applyFill="1" applyBorder="1" applyAlignment="1">
      <alignment horizontal="center" vertical="center" wrapText="1" shrinkToFit="1"/>
    </xf>
    <xf numFmtId="49" fontId="19" fillId="0" borderId="18" xfId="0" applyNumberFormat="1" applyFont="1" applyFill="1" applyBorder="1" applyAlignment="1">
      <alignment horizontal="right"/>
    </xf>
    <xf numFmtId="49" fontId="19" fillId="0" borderId="21" xfId="0" applyNumberFormat="1" applyFont="1" applyFill="1" applyBorder="1" applyAlignment="1">
      <alignment horizontal="right"/>
    </xf>
    <xf numFmtId="49" fontId="19" fillId="0" borderId="19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4">
      <selection activeCell="J3" sqref="J3:M3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11.125" style="1" customWidth="1"/>
    <col min="10" max="10" width="46.125" style="58" customWidth="1"/>
    <col min="11" max="11" width="9.375" style="58" hidden="1" customWidth="1"/>
    <col min="12" max="12" width="9.375" style="58" customWidth="1"/>
    <col min="13" max="13" width="10.125" style="1" customWidth="1"/>
    <col min="14" max="16384" width="9.125" style="1" customWidth="1"/>
  </cols>
  <sheetData>
    <row r="1" spans="1:14" ht="33" customHeight="1">
      <c r="A1" s="10"/>
      <c r="B1" s="85"/>
      <c r="C1" s="85"/>
      <c r="D1" s="85"/>
      <c r="E1" s="85"/>
      <c r="F1" s="85"/>
      <c r="G1" s="85"/>
      <c r="H1" s="85"/>
      <c r="I1" s="85"/>
      <c r="J1" s="197" t="s">
        <v>336</v>
      </c>
      <c r="K1" s="197"/>
      <c r="L1" s="197"/>
      <c r="M1" s="197"/>
      <c r="N1" s="86"/>
    </row>
    <row r="2" spans="1:14" ht="12.75">
      <c r="A2" s="10"/>
      <c r="B2" s="85"/>
      <c r="C2" s="85"/>
      <c r="D2" s="85"/>
      <c r="E2" s="85"/>
      <c r="F2" s="85"/>
      <c r="G2" s="85"/>
      <c r="H2" s="85"/>
      <c r="I2" s="85"/>
      <c r="J2" s="196"/>
      <c r="K2" s="196"/>
      <c r="L2" s="196"/>
      <c r="M2" s="196"/>
      <c r="N2" s="86"/>
    </row>
    <row r="3" spans="1:14" ht="12.75">
      <c r="A3" s="10"/>
      <c r="B3" s="87"/>
      <c r="C3" s="87"/>
      <c r="D3" s="87"/>
      <c r="E3" s="87"/>
      <c r="F3" s="87"/>
      <c r="G3" s="87"/>
      <c r="H3" s="87"/>
      <c r="I3" s="87"/>
      <c r="J3" s="196"/>
      <c r="K3" s="196"/>
      <c r="L3" s="196"/>
      <c r="M3" s="196"/>
      <c r="N3" s="86"/>
    </row>
    <row r="4" spans="1:14" ht="12.75" customHeight="1">
      <c r="A4" s="10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6"/>
    </row>
    <row r="5" spans="1:14" ht="12.75" customHeight="1">
      <c r="A5" s="10"/>
      <c r="B5" s="85"/>
      <c r="C5" s="85"/>
      <c r="D5" s="85"/>
      <c r="E5" s="85"/>
      <c r="F5" s="85"/>
      <c r="G5" s="85"/>
      <c r="H5" s="85"/>
      <c r="I5" s="85"/>
      <c r="J5" s="196"/>
      <c r="K5" s="196"/>
      <c r="L5" s="196"/>
      <c r="M5" s="196"/>
      <c r="N5" s="86"/>
    </row>
    <row r="6" spans="1:14" ht="12.75" customHeight="1">
      <c r="A6" s="10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86"/>
    </row>
    <row r="7" spans="1:14" ht="12.75" customHeight="1">
      <c r="A7" s="10"/>
      <c r="B7" s="88" t="s">
        <v>295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6"/>
    </row>
    <row r="8" spans="1:14" ht="12.75" customHeight="1">
      <c r="A8" s="10"/>
      <c r="B8" s="194"/>
      <c r="C8" s="194"/>
      <c r="D8" s="194"/>
      <c r="E8" s="194"/>
      <c r="F8" s="194"/>
      <c r="G8" s="194"/>
      <c r="H8" s="194"/>
      <c r="I8" s="194"/>
      <c r="J8" s="195"/>
      <c r="K8" s="195"/>
      <c r="L8" s="195"/>
      <c r="M8" s="195"/>
      <c r="N8" s="86"/>
    </row>
    <row r="9" spans="1:14" ht="12.75" customHeight="1">
      <c r="A9" s="193" t="s">
        <v>55</v>
      </c>
      <c r="B9" s="192" t="s">
        <v>31</v>
      </c>
      <c r="C9" s="192"/>
      <c r="D9" s="192"/>
      <c r="E9" s="192"/>
      <c r="F9" s="192"/>
      <c r="G9" s="192"/>
      <c r="H9" s="192"/>
      <c r="I9" s="192"/>
      <c r="J9" s="190" t="s">
        <v>6</v>
      </c>
      <c r="K9" s="90"/>
      <c r="L9" s="190" t="s">
        <v>292</v>
      </c>
      <c r="M9" s="190" t="s">
        <v>293</v>
      </c>
      <c r="N9" s="190" t="s">
        <v>294</v>
      </c>
    </row>
    <row r="10" spans="1:14" ht="126" customHeight="1">
      <c r="A10" s="193"/>
      <c r="B10" s="91" t="s">
        <v>32</v>
      </c>
      <c r="C10" s="91" t="s">
        <v>33</v>
      </c>
      <c r="D10" s="91" t="s">
        <v>34</v>
      </c>
      <c r="E10" s="91" t="s">
        <v>35</v>
      </c>
      <c r="F10" s="91" t="s">
        <v>36</v>
      </c>
      <c r="G10" s="91" t="s">
        <v>37</v>
      </c>
      <c r="H10" s="91" t="s">
        <v>38</v>
      </c>
      <c r="I10" s="92" t="s">
        <v>39</v>
      </c>
      <c r="J10" s="191"/>
      <c r="K10" s="89" t="s">
        <v>8</v>
      </c>
      <c r="L10" s="191"/>
      <c r="M10" s="191"/>
      <c r="N10" s="191"/>
    </row>
    <row r="11" spans="1:14" ht="12.75">
      <c r="A11" s="93">
        <v>1</v>
      </c>
      <c r="B11" s="57" t="s">
        <v>0</v>
      </c>
      <c r="C11" s="57" t="s">
        <v>163</v>
      </c>
      <c r="D11" s="57" t="s">
        <v>40</v>
      </c>
      <c r="E11" s="57" t="s">
        <v>40</v>
      </c>
      <c r="F11" s="57" t="s">
        <v>41</v>
      </c>
      <c r="G11" s="57" t="s">
        <v>40</v>
      </c>
      <c r="H11" s="57" t="s">
        <v>42</v>
      </c>
      <c r="I11" s="57" t="s">
        <v>41</v>
      </c>
      <c r="J11" s="94" t="s">
        <v>219</v>
      </c>
      <c r="K11" s="95">
        <v>57027</v>
      </c>
      <c r="L11" s="96">
        <f>L14+L15+L21+L30+L28</f>
        <v>510.93999999999994</v>
      </c>
      <c r="M11" s="96">
        <f>M14+M15+M21+M30+M28</f>
        <v>537.54</v>
      </c>
      <c r="N11" s="96">
        <f>N14+N15+N21+N30+N28</f>
        <v>567.9399999999999</v>
      </c>
    </row>
    <row r="12" spans="1:14" ht="12.75">
      <c r="A12" s="93">
        <v>2</v>
      </c>
      <c r="B12" s="57" t="s">
        <v>41</v>
      </c>
      <c r="C12" s="57" t="s">
        <v>43</v>
      </c>
      <c r="D12" s="57" t="s">
        <v>44</v>
      </c>
      <c r="E12" s="57" t="s">
        <v>40</v>
      </c>
      <c r="F12" s="57" t="s">
        <v>41</v>
      </c>
      <c r="G12" s="57" t="s">
        <v>40</v>
      </c>
      <c r="H12" s="57" t="s">
        <v>42</v>
      </c>
      <c r="I12" s="57" t="s">
        <v>41</v>
      </c>
      <c r="J12" s="94" t="s">
        <v>218</v>
      </c>
      <c r="K12" s="95"/>
      <c r="L12" s="96">
        <v>250</v>
      </c>
      <c r="M12" s="96">
        <v>263</v>
      </c>
      <c r="N12" s="96">
        <v>263</v>
      </c>
    </row>
    <row r="13" spans="1:14" ht="12.75">
      <c r="A13" s="93">
        <v>3</v>
      </c>
      <c r="B13" s="57" t="s">
        <v>57</v>
      </c>
      <c r="C13" s="57" t="s">
        <v>43</v>
      </c>
      <c r="D13" s="57" t="s">
        <v>44</v>
      </c>
      <c r="E13" s="57" t="s">
        <v>47</v>
      </c>
      <c r="F13" s="57" t="s">
        <v>41</v>
      </c>
      <c r="G13" s="57" t="s">
        <v>44</v>
      </c>
      <c r="H13" s="57" t="s">
        <v>42</v>
      </c>
      <c r="I13" s="57" t="s">
        <v>46</v>
      </c>
      <c r="J13" s="94" t="s">
        <v>220</v>
      </c>
      <c r="K13" s="95"/>
      <c r="L13" s="96">
        <v>250</v>
      </c>
      <c r="M13" s="96">
        <v>263</v>
      </c>
      <c r="N13" s="96">
        <v>263</v>
      </c>
    </row>
    <row r="14" spans="1:14" ht="59.25" customHeight="1">
      <c r="A14" s="93">
        <v>4</v>
      </c>
      <c r="B14" s="57" t="s">
        <v>57</v>
      </c>
      <c r="C14" s="57" t="s">
        <v>43</v>
      </c>
      <c r="D14" s="57" t="s">
        <v>44</v>
      </c>
      <c r="E14" s="57" t="s">
        <v>47</v>
      </c>
      <c r="F14" s="57" t="s">
        <v>45</v>
      </c>
      <c r="G14" s="57" t="s">
        <v>44</v>
      </c>
      <c r="H14" s="57" t="s">
        <v>42</v>
      </c>
      <c r="I14" s="57" t="s">
        <v>46</v>
      </c>
      <c r="J14" s="97" t="s">
        <v>137</v>
      </c>
      <c r="K14" s="95">
        <v>26086</v>
      </c>
      <c r="L14" s="96">
        <v>250</v>
      </c>
      <c r="M14" s="96">
        <v>263</v>
      </c>
      <c r="N14" s="96">
        <v>263</v>
      </c>
    </row>
    <row r="15" spans="1:14" ht="38.25" customHeight="1">
      <c r="A15" s="93">
        <v>5</v>
      </c>
      <c r="B15" s="57" t="s">
        <v>41</v>
      </c>
      <c r="C15" s="57" t="s">
        <v>43</v>
      </c>
      <c r="D15" s="57" t="s">
        <v>59</v>
      </c>
      <c r="E15" s="57" t="s">
        <v>40</v>
      </c>
      <c r="F15" s="57" t="s">
        <v>41</v>
      </c>
      <c r="G15" s="57" t="s">
        <v>40</v>
      </c>
      <c r="H15" s="57" t="s">
        <v>42</v>
      </c>
      <c r="I15" s="57" t="s">
        <v>41</v>
      </c>
      <c r="J15" s="98" t="s">
        <v>92</v>
      </c>
      <c r="K15" s="99"/>
      <c r="L15" s="96">
        <f>L16</f>
        <v>206.79999999999998</v>
      </c>
      <c r="M15" s="96">
        <f>M16</f>
        <v>220.4</v>
      </c>
      <c r="N15" s="96">
        <f>N16</f>
        <v>250.79999999999998</v>
      </c>
    </row>
    <row r="16" spans="1:14" ht="26.25" customHeight="1">
      <c r="A16" s="93">
        <v>6</v>
      </c>
      <c r="B16" s="57" t="s">
        <v>98</v>
      </c>
      <c r="C16" s="57" t="s">
        <v>43</v>
      </c>
      <c r="D16" s="57" t="s">
        <v>59</v>
      </c>
      <c r="E16" s="57" t="s">
        <v>47</v>
      </c>
      <c r="F16" s="57" t="s">
        <v>41</v>
      </c>
      <c r="G16" s="57" t="s">
        <v>44</v>
      </c>
      <c r="H16" s="57" t="s">
        <v>42</v>
      </c>
      <c r="I16" s="57" t="s">
        <v>46</v>
      </c>
      <c r="J16" s="98" t="s">
        <v>93</v>
      </c>
      <c r="K16" s="99"/>
      <c r="L16" s="96">
        <f>L17+L18+L19+L20</f>
        <v>206.79999999999998</v>
      </c>
      <c r="M16" s="96">
        <f>M17+M18+M19+M20</f>
        <v>220.4</v>
      </c>
      <c r="N16" s="96">
        <f>N17+N18+N19+N20</f>
        <v>250.79999999999998</v>
      </c>
    </row>
    <row r="17" spans="1:14" ht="61.5" customHeight="1">
      <c r="A17" s="93">
        <v>7</v>
      </c>
      <c r="B17" s="57" t="s">
        <v>98</v>
      </c>
      <c r="C17" s="57" t="s">
        <v>43</v>
      </c>
      <c r="D17" s="57" t="s">
        <v>59</v>
      </c>
      <c r="E17" s="57" t="s">
        <v>47</v>
      </c>
      <c r="F17" s="57" t="s">
        <v>94</v>
      </c>
      <c r="G17" s="57" t="s">
        <v>44</v>
      </c>
      <c r="H17" s="57" t="s">
        <v>42</v>
      </c>
      <c r="I17" s="57" t="s">
        <v>46</v>
      </c>
      <c r="J17" s="98" t="s">
        <v>221</v>
      </c>
      <c r="K17" s="99"/>
      <c r="L17" s="96">
        <v>74.9</v>
      </c>
      <c r="M17" s="96">
        <v>79.9</v>
      </c>
      <c r="N17" s="96">
        <v>90.7</v>
      </c>
    </row>
    <row r="18" spans="1:14" ht="72" customHeight="1">
      <c r="A18" s="93">
        <v>8</v>
      </c>
      <c r="B18" s="57" t="s">
        <v>98</v>
      </c>
      <c r="C18" s="57" t="s">
        <v>43</v>
      </c>
      <c r="D18" s="57" t="s">
        <v>59</v>
      </c>
      <c r="E18" s="57" t="s">
        <v>47</v>
      </c>
      <c r="F18" s="57" t="s">
        <v>95</v>
      </c>
      <c r="G18" s="57" t="s">
        <v>44</v>
      </c>
      <c r="H18" s="57" t="s">
        <v>42</v>
      </c>
      <c r="I18" s="57" t="s">
        <v>46</v>
      </c>
      <c r="J18" s="98" t="s">
        <v>222</v>
      </c>
      <c r="K18" s="99"/>
      <c r="L18" s="96">
        <v>0.5</v>
      </c>
      <c r="M18" s="96">
        <v>0.5</v>
      </c>
      <c r="N18" s="96">
        <v>0.6</v>
      </c>
    </row>
    <row r="19" spans="1:14" ht="80.25" customHeight="1">
      <c r="A19" s="93">
        <v>9</v>
      </c>
      <c r="B19" s="57" t="s">
        <v>98</v>
      </c>
      <c r="C19" s="57" t="s">
        <v>43</v>
      </c>
      <c r="D19" s="57" t="s">
        <v>59</v>
      </c>
      <c r="E19" s="57" t="s">
        <v>47</v>
      </c>
      <c r="F19" s="57" t="s">
        <v>96</v>
      </c>
      <c r="G19" s="57" t="s">
        <v>44</v>
      </c>
      <c r="H19" s="57" t="s">
        <v>42</v>
      </c>
      <c r="I19" s="57" t="s">
        <v>46</v>
      </c>
      <c r="J19" s="98" t="s">
        <v>223</v>
      </c>
      <c r="K19" s="99"/>
      <c r="L19" s="96">
        <v>145.2</v>
      </c>
      <c r="M19" s="96">
        <v>154.9</v>
      </c>
      <c r="N19" s="96">
        <v>175.9</v>
      </c>
    </row>
    <row r="20" spans="1:14" ht="57.75" customHeight="1">
      <c r="A20" s="93">
        <v>10</v>
      </c>
      <c r="B20" s="57" t="s">
        <v>98</v>
      </c>
      <c r="C20" s="57" t="s">
        <v>43</v>
      </c>
      <c r="D20" s="57" t="s">
        <v>59</v>
      </c>
      <c r="E20" s="57" t="s">
        <v>47</v>
      </c>
      <c r="F20" s="57" t="s">
        <v>97</v>
      </c>
      <c r="G20" s="57" t="s">
        <v>44</v>
      </c>
      <c r="H20" s="57" t="s">
        <v>42</v>
      </c>
      <c r="I20" s="57" t="s">
        <v>46</v>
      </c>
      <c r="J20" s="98" t="s">
        <v>224</v>
      </c>
      <c r="K20" s="99"/>
      <c r="L20" s="96">
        <v>-13.8</v>
      </c>
      <c r="M20" s="96">
        <v>-14.9</v>
      </c>
      <c r="N20" s="96">
        <v>-16.4</v>
      </c>
    </row>
    <row r="21" spans="1:14" ht="18.75" customHeight="1">
      <c r="A21" s="93">
        <v>11</v>
      </c>
      <c r="B21" s="57" t="s">
        <v>56</v>
      </c>
      <c r="C21" s="57" t="s">
        <v>43</v>
      </c>
      <c r="D21" s="57" t="s">
        <v>49</v>
      </c>
      <c r="E21" s="57" t="s">
        <v>40</v>
      </c>
      <c r="F21" s="57" t="s">
        <v>41</v>
      </c>
      <c r="G21" s="57" t="s">
        <v>40</v>
      </c>
      <c r="H21" s="57" t="s">
        <v>42</v>
      </c>
      <c r="I21" s="57" t="s">
        <v>41</v>
      </c>
      <c r="J21" s="97" t="s">
        <v>1</v>
      </c>
      <c r="K21" s="95">
        <v>2305</v>
      </c>
      <c r="L21" s="96">
        <v>14.14</v>
      </c>
      <c r="M21" s="96">
        <v>14.14</v>
      </c>
      <c r="N21" s="96">
        <v>14.14</v>
      </c>
    </row>
    <row r="22" spans="1:14" ht="15.75" customHeight="1">
      <c r="A22" s="93">
        <v>12</v>
      </c>
      <c r="B22" s="57" t="s">
        <v>57</v>
      </c>
      <c r="C22" s="57" t="s">
        <v>43</v>
      </c>
      <c r="D22" s="57" t="s">
        <v>49</v>
      </c>
      <c r="E22" s="57" t="s">
        <v>44</v>
      </c>
      <c r="F22" s="57" t="s">
        <v>41</v>
      </c>
      <c r="G22" s="57" t="s">
        <v>40</v>
      </c>
      <c r="H22" s="57" t="s">
        <v>42</v>
      </c>
      <c r="I22" s="57" t="s">
        <v>46</v>
      </c>
      <c r="J22" s="97" t="s">
        <v>225</v>
      </c>
      <c r="K22" s="95"/>
      <c r="L22" s="96">
        <v>8.14</v>
      </c>
      <c r="M22" s="96">
        <v>8.14</v>
      </c>
      <c r="N22" s="96">
        <v>8.14</v>
      </c>
    </row>
    <row r="23" spans="1:14" ht="35.25" customHeight="1">
      <c r="A23" s="93">
        <v>13</v>
      </c>
      <c r="B23" s="57" t="s">
        <v>57</v>
      </c>
      <c r="C23" s="57" t="s">
        <v>43</v>
      </c>
      <c r="D23" s="57" t="s">
        <v>49</v>
      </c>
      <c r="E23" s="57" t="s">
        <v>44</v>
      </c>
      <c r="F23" s="57" t="s">
        <v>48</v>
      </c>
      <c r="G23" s="57" t="s">
        <v>170</v>
      </c>
      <c r="H23" s="57" t="s">
        <v>42</v>
      </c>
      <c r="I23" s="57" t="s">
        <v>46</v>
      </c>
      <c r="J23" s="97" t="s">
        <v>226</v>
      </c>
      <c r="K23" s="95">
        <v>2305</v>
      </c>
      <c r="L23" s="96">
        <v>8.14</v>
      </c>
      <c r="M23" s="96">
        <v>8.14</v>
      </c>
      <c r="N23" s="96">
        <v>8.14</v>
      </c>
    </row>
    <row r="24" spans="1:14" ht="12.75">
      <c r="A24" s="93">
        <v>14</v>
      </c>
      <c r="B24" s="57" t="s">
        <v>41</v>
      </c>
      <c r="C24" s="57" t="s">
        <v>43</v>
      </c>
      <c r="D24" s="57" t="s">
        <v>49</v>
      </c>
      <c r="E24" s="57" t="s">
        <v>49</v>
      </c>
      <c r="F24" s="57" t="s">
        <v>41</v>
      </c>
      <c r="G24" s="57" t="s">
        <v>40</v>
      </c>
      <c r="H24" s="57" t="s">
        <v>42</v>
      </c>
      <c r="I24" s="57" t="s">
        <v>46</v>
      </c>
      <c r="J24" s="100" t="s">
        <v>5</v>
      </c>
      <c r="K24" s="99"/>
      <c r="L24" s="96">
        <f>L26</f>
        <v>6</v>
      </c>
      <c r="M24" s="96">
        <v>6</v>
      </c>
      <c r="N24" s="96">
        <v>6</v>
      </c>
    </row>
    <row r="25" spans="1:14" ht="12.75">
      <c r="A25" s="93">
        <v>15</v>
      </c>
      <c r="B25" s="57" t="s">
        <v>57</v>
      </c>
      <c r="C25" s="57" t="s">
        <v>43</v>
      </c>
      <c r="D25" s="57" t="s">
        <v>49</v>
      </c>
      <c r="E25" s="57" t="s">
        <v>49</v>
      </c>
      <c r="F25" s="57" t="s">
        <v>227</v>
      </c>
      <c r="G25" s="57" t="s">
        <v>40</v>
      </c>
      <c r="H25" s="57" t="s">
        <v>42</v>
      </c>
      <c r="I25" s="57" t="s">
        <v>46</v>
      </c>
      <c r="J25" s="100" t="s">
        <v>228</v>
      </c>
      <c r="K25" s="99"/>
      <c r="L25" s="96">
        <v>6</v>
      </c>
      <c r="M25" s="96">
        <v>6</v>
      </c>
      <c r="N25" s="96">
        <v>6</v>
      </c>
    </row>
    <row r="26" spans="1:14" ht="36" customHeight="1">
      <c r="A26" s="93">
        <v>16</v>
      </c>
      <c r="B26" s="57" t="s">
        <v>57</v>
      </c>
      <c r="C26" s="57" t="s">
        <v>43</v>
      </c>
      <c r="D26" s="57" t="s">
        <v>49</v>
      </c>
      <c r="E26" s="57" t="s">
        <v>49</v>
      </c>
      <c r="F26" s="57" t="s">
        <v>169</v>
      </c>
      <c r="G26" s="57" t="s">
        <v>170</v>
      </c>
      <c r="H26" s="57" t="s">
        <v>42</v>
      </c>
      <c r="I26" s="57" t="s">
        <v>46</v>
      </c>
      <c r="J26" s="101" t="s">
        <v>229</v>
      </c>
      <c r="K26" s="99"/>
      <c r="L26" s="96">
        <v>6</v>
      </c>
      <c r="M26" s="96">
        <v>6</v>
      </c>
      <c r="N26" s="96">
        <v>6</v>
      </c>
    </row>
    <row r="27" spans="1:14" ht="24" customHeight="1">
      <c r="A27" s="93">
        <v>17</v>
      </c>
      <c r="B27" s="57" t="s">
        <v>41</v>
      </c>
      <c r="C27" s="57" t="s">
        <v>43</v>
      </c>
      <c r="D27" s="57" t="s">
        <v>263</v>
      </c>
      <c r="E27" s="57" t="s">
        <v>40</v>
      </c>
      <c r="F27" s="57" t="s">
        <v>41</v>
      </c>
      <c r="G27" s="57" t="s">
        <v>40</v>
      </c>
      <c r="H27" s="57" t="s">
        <v>42</v>
      </c>
      <c r="I27" s="57" t="s">
        <v>41</v>
      </c>
      <c r="J27" s="101" t="s">
        <v>264</v>
      </c>
      <c r="K27" s="99"/>
      <c r="L27" s="96">
        <v>10</v>
      </c>
      <c r="M27" s="96">
        <v>10</v>
      </c>
      <c r="N27" s="96">
        <v>10</v>
      </c>
    </row>
    <row r="28" spans="1:14" ht="36" customHeight="1">
      <c r="A28" s="93">
        <v>18</v>
      </c>
      <c r="B28" s="57" t="s">
        <v>41</v>
      </c>
      <c r="C28" s="57" t="s">
        <v>43</v>
      </c>
      <c r="D28" s="57" t="s">
        <v>263</v>
      </c>
      <c r="E28" s="57" t="s">
        <v>61</v>
      </c>
      <c r="F28" s="57" t="s">
        <v>41</v>
      </c>
      <c r="G28" s="57" t="s">
        <v>40</v>
      </c>
      <c r="H28" s="57" t="s">
        <v>42</v>
      </c>
      <c r="I28" s="57" t="s">
        <v>46</v>
      </c>
      <c r="J28" s="101" t="s">
        <v>266</v>
      </c>
      <c r="K28" s="99"/>
      <c r="L28" s="96">
        <v>10</v>
      </c>
      <c r="M28" s="96">
        <v>10</v>
      </c>
      <c r="N28" s="96">
        <v>10</v>
      </c>
    </row>
    <row r="29" spans="1:14" ht="66.75" customHeight="1">
      <c r="A29" s="93">
        <v>19</v>
      </c>
      <c r="B29" s="57" t="s">
        <v>171</v>
      </c>
      <c r="C29" s="57" t="s">
        <v>43</v>
      </c>
      <c r="D29" s="57" t="s">
        <v>263</v>
      </c>
      <c r="E29" s="57" t="s">
        <v>61</v>
      </c>
      <c r="F29" s="57" t="s">
        <v>265</v>
      </c>
      <c r="G29" s="57" t="s">
        <v>44</v>
      </c>
      <c r="H29" s="57" t="s">
        <v>42</v>
      </c>
      <c r="I29" s="57" t="s">
        <v>46</v>
      </c>
      <c r="J29" s="101" t="s">
        <v>267</v>
      </c>
      <c r="K29" s="99"/>
      <c r="L29" s="96">
        <v>10</v>
      </c>
      <c r="M29" s="96">
        <v>10</v>
      </c>
      <c r="N29" s="96">
        <v>10</v>
      </c>
    </row>
    <row r="30" spans="1:14" ht="42" customHeight="1">
      <c r="A30" s="93">
        <v>20</v>
      </c>
      <c r="B30" s="57" t="s">
        <v>41</v>
      </c>
      <c r="C30" s="57" t="s">
        <v>43</v>
      </c>
      <c r="D30" s="57" t="s">
        <v>50</v>
      </c>
      <c r="E30" s="57" t="s">
        <v>40</v>
      </c>
      <c r="F30" s="57" t="s">
        <v>41</v>
      </c>
      <c r="G30" s="57" t="s">
        <v>40</v>
      </c>
      <c r="H30" s="57" t="s">
        <v>42</v>
      </c>
      <c r="I30" s="57" t="s">
        <v>41</v>
      </c>
      <c r="J30" s="97" t="s">
        <v>2</v>
      </c>
      <c r="K30" s="95">
        <v>11557</v>
      </c>
      <c r="L30" s="96">
        <f>L33</f>
        <v>30</v>
      </c>
      <c r="M30" s="96">
        <f>M33</f>
        <v>30</v>
      </c>
      <c r="N30" s="96">
        <f>N33</f>
        <v>30</v>
      </c>
    </row>
    <row r="31" spans="1:14" ht="75" customHeight="1">
      <c r="A31" s="93">
        <v>21</v>
      </c>
      <c r="B31" s="57" t="s">
        <v>41</v>
      </c>
      <c r="C31" s="57" t="s">
        <v>43</v>
      </c>
      <c r="D31" s="57" t="s">
        <v>50</v>
      </c>
      <c r="E31" s="57" t="s">
        <v>64</v>
      </c>
      <c r="F31" s="57" t="s">
        <v>41</v>
      </c>
      <c r="G31" s="57" t="s">
        <v>40</v>
      </c>
      <c r="H31" s="57" t="s">
        <v>42</v>
      </c>
      <c r="I31" s="57" t="s">
        <v>51</v>
      </c>
      <c r="J31" s="97" t="s">
        <v>230</v>
      </c>
      <c r="K31" s="95"/>
      <c r="L31" s="96">
        <v>30</v>
      </c>
      <c r="M31" s="96">
        <v>30</v>
      </c>
      <c r="N31" s="96">
        <v>30</v>
      </c>
    </row>
    <row r="32" spans="1:14" ht="72.75" customHeight="1">
      <c r="A32" s="93">
        <v>22</v>
      </c>
      <c r="B32" s="57" t="s">
        <v>41</v>
      </c>
      <c r="C32" s="57" t="s">
        <v>43</v>
      </c>
      <c r="D32" s="57" t="s">
        <v>50</v>
      </c>
      <c r="E32" s="57" t="s">
        <v>64</v>
      </c>
      <c r="F32" s="57" t="s">
        <v>227</v>
      </c>
      <c r="G32" s="57" t="s">
        <v>40</v>
      </c>
      <c r="H32" s="57" t="s">
        <v>42</v>
      </c>
      <c r="I32" s="57" t="s">
        <v>51</v>
      </c>
      <c r="J32" s="97" t="s">
        <v>231</v>
      </c>
      <c r="K32" s="95"/>
      <c r="L32" s="96">
        <v>30</v>
      </c>
      <c r="M32" s="96">
        <v>30</v>
      </c>
      <c r="N32" s="96">
        <v>30</v>
      </c>
    </row>
    <row r="33" spans="1:14" ht="77.25" customHeight="1">
      <c r="A33" s="93">
        <v>23</v>
      </c>
      <c r="B33" s="57" t="s">
        <v>171</v>
      </c>
      <c r="C33" s="57" t="s">
        <v>43</v>
      </c>
      <c r="D33" s="57" t="s">
        <v>50</v>
      </c>
      <c r="E33" s="57" t="s">
        <v>64</v>
      </c>
      <c r="F33" s="57" t="s">
        <v>140</v>
      </c>
      <c r="G33" s="57" t="s">
        <v>170</v>
      </c>
      <c r="H33" s="57" t="s">
        <v>42</v>
      </c>
      <c r="I33" s="57" t="s">
        <v>51</v>
      </c>
      <c r="J33" s="97" t="s">
        <v>232</v>
      </c>
      <c r="K33" s="95"/>
      <c r="L33" s="96">
        <v>30</v>
      </c>
      <c r="M33" s="96">
        <v>30</v>
      </c>
      <c r="N33" s="96">
        <v>30</v>
      </c>
    </row>
    <row r="34" spans="1:14" ht="17.25" customHeight="1">
      <c r="A34" s="93">
        <v>24</v>
      </c>
      <c r="B34" s="57" t="s">
        <v>56</v>
      </c>
      <c r="C34" s="57" t="s">
        <v>52</v>
      </c>
      <c r="D34" s="57" t="s">
        <v>40</v>
      </c>
      <c r="E34" s="57" t="s">
        <v>40</v>
      </c>
      <c r="F34" s="57" t="s">
        <v>41</v>
      </c>
      <c r="G34" s="57" t="s">
        <v>40</v>
      </c>
      <c r="H34" s="57" t="s">
        <v>42</v>
      </c>
      <c r="I34" s="57" t="s">
        <v>41</v>
      </c>
      <c r="J34" s="97" t="s">
        <v>3</v>
      </c>
      <c r="K34" s="102"/>
      <c r="L34" s="96">
        <f>L35</f>
        <v>11465.955</v>
      </c>
      <c r="M34" s="96">
        <f>M35</f>
        <v>9071.666000000001</v>
      </c>
      <c r="N34" s="96">
        <f>N35</f>
        <v>9021.37</v>
      </c>
    </row>
    <row r="35" spans="1:14" ht="27" customHeight="1">
      <c r="A35" s="93">
        <v>25</v>
      </c>
      <c r="B35" s="57" t="s">
        <v>41</v>
      </c>
      <c r="C35" s="57" t="s">
        <v>52</v>
      </c>
      <c r="D35" s="57" t="s">
        <v>47</v>
      </c>
      <c r="E35" s="57" t="s">
        <v>40</v>
      </c>
      <c r="F35" s="57" t="s">
        <v>41</v>
      </c>
      <c r="G35" s="57" t="s">
        <v>40</v>
      </c>
      <c r="H35" s="57" t="s">
        <v>42</v>
      </c>
      <c r="I35" s="57" t="s">
        <v>41</v>
      </c>
      <c r="J35" s="97" t="s">
        <v>138</v>
      </c>
      <c r="K35" s="102"/>
      <c r="L35" s="96">
        <f>L36+L40+L47</f>
        <v>11465.955</v>
      </c>
      <c r="M35" s="96">
        <f>M36+M40+M47</f>
        <v>9071.666000000001</v>
      </c>
      <c r="N35" s="96">
        <f>N36+N40+N47</f>
        <v>9021.37</v>
      </c>
    </row>
    <row r="36" spans="1:14" ht="23.25" customHeight="1">
      <c r="A36" s="93">
        <v>26</v>
      </c>
      <c r="B36" s="57" t="s">
        <v>41</v>
      </c>
      <c r="C36" s="57" t="s">
        <v>52</v>
      </c>
      <c r="D36" s="57" t="s">
        <v>47</v>
      </c>
      <c r="E36" s="57" t="s">
        <v>170</v>
      </c>
      <c r="F36" s="57" t="s">
        <v>41</v>
      </c>
      <c r="G36" s="57" t="s">
        <v>40</v>
      </c>
      <c r="H36" s="57" t="s">
        <v>42</v>
      </c>
      <c r="I36" s="57" t="s">
        <v>311</v>
      </c>
      <c r="J36" s="97" t="s">
        <v>261</v>
      </c>
      <c r="K36" s="102"/>
      <c r="L36" s="96">
        <f>L37</f>
        <v>3335.743</v>
      </c>
      <c r="M36" s="96">
        <f>M37</f>
        <v>3159.434</v>
      </c>
      <c r="N36" s="96">
        <f>N37</f>
        <v>3159.434</v>
      </c>
    </row>
    <row r="37" spans="1:14" ht="17.25" customHeight="1">
      <c r="A37" s="93">
        <v>27</v>
      </c>
      <c r="B37" s="57" t="s">
        <v>41</v>
      </c>
      <c r="C37" s="57" t="s">
        <v>52</v>
      </c>
      <c r="D37" s="57" t="s">
        <v>47</v>
      </c>
      <c r="E37" s="57" t="s">
        <v>249</v>
      </c>
      <c r="F37" s="57" t="s">
        <v>58</v>
      </c>
      <c r="G37" s="57" t="s">
        <v>40</v>
      </c>
      <c r="H37" s="57" t="s">
        <v>42</v>
      </c>
      <c r="I37" s="57" t="s">
        <v>311</v>
      </c>
      <c r="J37" s="97" t="s">
        <v>233</v>
      </c>
      <c r="K37" s="102"/>
      <c r="L37" s="96">
        <f>L38+L39</f>
        <v>3335.743</v>
      </c>
      <c r="M37" s="96">
        <f>M38+M39</f>
        <v>3159.434</v>
      </c>
      <c r="N37" s="96">
        <f>N38+N39</f>
        <v>3159.434</v>
      </c>
    </row>
    <row r="38" spans="1:14" ht="47.25" customHeight="1">
      <c r="A38" s="93">
        <v>28</v>
      </c>
      <c r="B38" s="57" t="s">
        <v>171</v>
      </c>
      <c r="C38" s="57" t="s">
        <v>52</v>
      </c>
      <c r="D38" s="57" t="s">
        <v>47</v>
      </c>
      <c r="E38" s="57" t="s">
        <v>249</v>
      </c>
      <c r="F38" s="57" t="s">
        <v>58</v>
      </c>
      <c r="G38" s="57" t="s">
        <v>170</v>
      </c>
      <c r="H38" s="57" t="s">
        <v>66</v>
      </c>
      <c r="I38" s="57" t="s">
        <v>311</v>
      </c>
      <c r="J38" s="97" t="s">
        <v>251</v>
      </c>
      <c r="K38" s="102"/>
      <c r="L38" s="96">
        <v>811.593</v>
      </c>
      <c r="M38" s="96">
        <v>635.284</v>
      </c>
      <c r="N38" s="96">
        <v>635.284</v>
      </c>
    </row>
    <row r="39" spans="1:14" ht="42.75" customHeight="1">
      <c r="A39" s="93">
        <v>29</v>
      </c>
      <c r="B39" s="57" t="s">
        <v>171</v>
      </c>
      <c r="C39" s="57" t="s">
        <v>52</v>
      </c>
      <c r="D39" s="57" t="s">
        <v>47</v>
      </c>
      <c r="E39" s="57" t="s">
        <v>249</v>
      </c>
      <c r="F39" s="57" t="s">
        <v>58</v>
      </c>
      <c r="G39" s="57" t="s">
        <v>170</v>
      </c>
      <c r="H39" s="57" t="s">
        <v>65</v>
      </c>
      <c r="I39" s="57" t="s">
        <v>311</v>
      </c>
      <c r="J39" s="97" t="s">
        <v>250</v>
      </c>
      <c r="K39" s="102"/>
      <c r="L39" s="96">
        <v>2524.15</v>
      </c>
      <c r="M39" s="96">
        <v>2524.15</v>
      </c>
      <c r="N39" s="96">
        <v>2524.15</v>
      </c>
    </row>
    <row r="40" spans="1:14" ht="24.75" customHeight="1">
      <c r="A40" s="93">
        <v>30</v>
      </c>
      <c r="B40" s="57" t="s">
        <v>41</v>
      </c>
      <c r="C40" s="57" t="s">
        <v>52</v>
      </c>
      <c r="D40" s="57" t="s">
        <v>47</v>
      </c>
      <c r="E40" s="57" t="s">
        <v>126</v>
      </c>
      <c r="F40" s="57" t="s">
        <v>41</v>
      </c>
      <c r="G40" s="57" t="s">
        <v>40</v>
      </c>
      <c r="H40" s="57" t="s">
        <v>42</v>
      </c>
      <c r="I40" s="57" t="s">
        <v>311</v>
      </c>
      <c r="J40" s="97" t="s">
        <v>234</v>
      </c>
      <c r="K40" s="102"/>
      <c r="L40" s="96">
        <f>L41+L43</f>
        <v>93.75</v>
      </c>
      <c r="M40" s="96">
        <f>M41+M43</f>
        <v>85.5</v>
      </c>
      <c r="N40" s="96">
        <f>N41+N43</f>
        <v>2.4</v>
      </c>
    </row>
    <row r="41" spans="1:14" ht="27" customHeight="1">
      <c r="A41" s="93">
        <v>31</v>
      </c>
      <c r="B41" s="57" t="s">
        <v>41</v>
      </c>
      <c r="C41" s="57" t="s">
        <v>52</v>
      </c>
      <c r="D41" s="57" t="s">
        <v>47</v>
      </c>
      <c r="E41" s="57" t="s">
        <v>126</v>
      </c>
      <c r="F41" s="57" t="s">
        <v>144</v>
      </c>
      <c r="G41" s="57" t="s">
        <v>40</v>
      </c>
      <c r="H41" s="57" t="s">
        <v>42</v>
      </c>
      <c r="I41" s="57" t="s">
        <v>311</v>
      </c>
      <c r="J41" s="97" t="s">
        <v>259</v>
      </c>
      <c r="K41" s="102"/>
      <c r="L41" s="96">
        <v>2.4</v>
      </c>
      <c r="M41" s="96">
        <v>2.4</v>
      </c>
      <c r="N41" s="96">
        <v>2.4</v>
      </c>
    </row>
    <row r="42" spans="1:14" ht="36.75" customHeight="1">
      <c r="A42" s="93">
        <v>32</v>
      </c>
      <c r="B42" s="57" t="s">
        <v>171</v>
      </c>
      <c r="C42" s="57" t="s">
        <v>52</v>
      </c>
      <c r="D42" s="57" t="s">
        <v>47</v>
      </c>
      <c r="E42" s="57" t="s">
        <v>126</v>
      </c>
      <c r="F42" s="57" t="s">
        <v>144</v>
      </c>
      <c r="G42" s="57" t="s">
        <v>170</v>
      </c>
      <c r="H42" s="57" t="s">
        <v>42</v>
      </c>
      <c r="I42" s="57" t="s">
        <v>311</v>
      </c>
      <c r="J42" s="97" t="s">
        <v>260</v>
      </c>
      <c r="K42" s="102"/>
      <c r="L42" s="96">
        <v>2.4</v>
      </c>
      <c r="M42" s="96">
        <v>2.4</v>
      </c>
      <c r="N42" s="96">
        <v>2.4</v>
      </c>
    </row>
    <row r="43" spans="1:14" ht="42" customHeight="1">
      <c r="A43" s="93">
        <v>33</v>
      </c>
      <c r="B43" s="57" t="s">
        <v>41</v>
      </c>
      <c r="C43" s="57" t="s">
        <v>52</v>
      </c>
      <c r="D43" s="57" t="s">
        <v>47</v>
      </c>
      <c r="E43" s="57" t="s">
        <v>252</v>
      </c>
      <c r="F43" s="57" t="s">
        <v>253</v>
      </c>
      <c r="G43" s="57" t="s">
        <v>40</v>
      </c>
      <c r="H43" s="57" t="s">
        <v>42</v>
      </c>
      <c r="I43" s="57" t="s">
        <v>311</v>
      </c>
      <c r="J43" s="97" t="s">
        <v>139</v>
      </c>
      <c r="K43" s="102"/>
      <c r="L43" s="96">
        <v>91.35</v>
      </c>
      <c r="M43" s="96">
        <v>83.1</v>
      </c>
      <c r="N43" s="96"/>
    </row>
    <row r="44" spans="1:14" ht="41.25" customHeight="1">
      <c r="A44" s="93">
        <v>34</v>
      </c>
      <c r="B44" s="57" t="s">
        <v>171</v>
      </c>
      <c r="C44" s="57" t="s">
        <v>52</v>
      </c>
      <c r="D44" s="57" t="s">
        <v>47</v>
      </c>
      <c r="E44" s="57" t="s">
        <v>252</v>
      </c>
      <c r="F44" s="57" t="s">
        <v>253</v>
      </c>
      <c r="G44" s="57" t="s">
        <v>170</v>
      </c>
      <c r="H44" s="57" t="s">
        <v>42</v>
      </c>
      <c r="I44" s="57" t="s">
        <v>311</v>
      </c>
      <c r="J44" s="97" t="s">
        <v>262</v>
      </c>
      <c r="K44" s="102"/>
      <c r="L44" s="96">
        <v>91.35</v>
      </c>
      <c r="M44" s="96">
        <v>83.1</v>
      </c>
      <c r="N44" s="96"/>
    </row>
    <row r="45" spans="1:14" ht="15" customHeight="1" hidden="1">
      <c r="A45" s="93">
        <v>31</v>
      </c>
      <c r="B45" s="57" t="s">
        <v>60</v>
      </c>
      <c r="C45" s="57" t="s">
        <v>52</v>
      </c>
      <c r="D45" s="57" t="s">
        <v>47</v>
      </c>
      <c r="E45" s="57" t="s">
        <v>61</v>
      </c>
      <c r="F45" s="57" t="s">
        <v>62</v>
      </c>
      <c r="G45" s="57" t="s">
        <v>141</v>
      </c>
      <c r="H45" s="57" t="s">
        <v>146</v>
      </c>
      <c r="I45" s="57" t="s">
        <v>53</v>
      </c>
      <c r="J45" s="103" t="s">
        <v>145</v>
      </c>
      <c r="K45" s="102"/>
      <c r="L45" s="96">
        <v>0</v>
      </c>
      <c r="M45" s="96"/>
      <c r="N45" s="96"/>
    </row>
    <row r="46" spans="1:14" ht="15" customHeight="1" hidden="1">
      <c r="A46" s="93">
        <v>32</v>
      </c>
      <c r="B46" s="57" t="s">
        <v>60</v>
      </c>
      <c r="C46" s="57" t="s">
        <v>52</v>
      </c>
      <c r="D46" s="57" t="s">
        <v>47</v>
      </c>
      <c r="E46" s="57" t="s">
        <v>61</v>
      </c>
      <c r="F46" s="57" t="s">
        <v>62</v>
      </c>
      <c r="G46" s="57" t="s">
        <v>141</v>
      </c>
      <c r="H46" s="57" t="s">
        <v>142</v>
      </c>
      <c r="I46" s="57" t="s">
        <v>53</v>
      </c>
      <c r="J46" s="103" t="s">
        <v>143</v>
      </c>
      <c r="K46" s="102"/>
      <c r="L46" s="96">
        <v>0</v>
      </c>
      <c r="M46" s="96"/>
      <c r="N46" s="96"/>
    </row>
    <row r="47" spans="1:14" ht="15" customHeight="1">
      <c r="A47" s="93">
        <v>35</v>
      </c>
      <c r="B47" s="57" t="s">
        <v>41</v>
      </c>
      <c r="C47" s="57" t="s">
        <v>52</v>
      </c>
      <c r="D47" s="57" t="s">
        <v>47</v>
      </c>
      <c r="E47" s="57" t="s">
        <v>268</v>
      </c>
      <c r="F47" s="57" t="s">
        <v>41</v>
      </c>
      <c r="G47" s="57" t="s">
        <v>40</v>
      </c>
      <c r="H47" s="57" t="s">
        <v>42</v>
      </c>
      <c r="I47" s="57" t="s">
        <v>41</v>
      </c>
      <c r="J47" s="103" t="s">
        <v>63</v>
      </c>
      <c r="K47" s="102"/>
      <c r="L47" s="96">
        <f>L48</f>
        <v>8036.462</v>
      </c>
      <c r="M47" s="96">
        <f>M48</f>
        <v>5826.732</v>
      </c>
      <c r="N47" s="96">
        <f>N48</f>
        <v>5859.536</v>
      </c>
    </row>
    <row r="48" spans="1:14" ht="27.75" customHeight="1">
      <c r="A48" s="93">
        <v>36</v>
      </c>
      <c r="B48" s="57" t="s">
        <v>171</v>
      </c>
      <c r="C48" s="57" t="s">
        <v>52</v>
      </c>
      <c r="D48" s="57" t="s">
        <v>47</v>
      </c>
      <c r="E48" s="57" t="s">
        <v>269</v>
      </c>
      <c r="F48" s="57" t="s">
        <v>62</v>
      </c>
      <c r="G48" s="57" t="s">
        <v>40</v>
      </c>
      <c r="H48" s="57" t="s">
        <v>42</v>
      </c>
      <c r="I48" s="57" t="s">
        <v>311</v>
      </c>
      <c r="J48" s="103" t="s">
        <v>270</v>
      </c>
      <c r="K48" s="102"/>
      <c r="L48" s="96">
        <f>L49+L52+L50+L51</f>
        <v>8036.462</v>
      </c>
      <c r="M48" s="96">
        <f>M49+M50+M52+M51</f>
        <v>5826.732</v>
      </c>
      <c r="N48" s="96">
        <f>N49+N50+N52+N51</f>
        <v>5859.536</v>
      </c>
    </row>
    <row r="49" spans="1:14" ht="50.25" customHeight="1">
      <c r="A49" s="93">
        <v>37</v>
      </c>
      <c r="B49" s="57" t="s">
        <v>171</v>
      </c>
      <c r="C49" s="57" t="s">
        <v>52</v>
      </c>
      <c r="D49" s="57" t="s">
        <v>47</v>
      </c>
      <c r="E49" s="57" t="s">
        <v>269</v>
      </c>
      <c r="F49" s="57" t="s">
        <v>62</v>
      </c>
      <c r="G49" s="57" t="s">
        <v>170</v>
      </c>
      <c r="H49" s="57" t="s">
        <v>271</v>
      </c>
      <c r="I49" s="57" t="s">
        <v>311</v>
      </c>
      <c r="J49" s="103" t="s">
        <v>272</v>
      </c>
      <c r="K49" s="102"/>
      <c r="L49" s="96">
        <v>5316.456</v>
      </c>
      <c r="M49" s="96">
        <v>5316.456</v>
      </c>
      <c r="N49" s="96">
        <v>5316.456</v>
      </c>
    </row>
    <row r="50" spans="1:14" ht="94.5" customHeight="1">
      <c r="A50" s="93">
        <v>38</v>
      </c>
      <c r="B50" s="57" t="s">
        <v>171</v>
      </c>
      <c r="C50" s="57" t="s">
        <v>52</v>
      </c>
      <c r="D50" s="57" t="s">
        <v>47</v>
      </c>
      <c r="E50" s="57" t="s">
        <v>269</v>
      </c>
      <c r="F50" s="57" t="s">
        <v>62</v>
      </c>
      <c r="G50" s="57" t="s">
        <v>170</v>
      </c>
      <c r="H50" s="57" t="s">
        <v>309</v>
      </c>
      <c r="I50" s="57" t="s">
        <v>311</v>
      </c>
      <c r="J50" s="104" t="s">
        <v>310</v>
      </c>
      <c r="K50" s="102">
        <v>14.337</v>
      </c>
      <c r="L50" s="96">
        <v>21.506</v>
      </c>
      <c r="M50" s="96">
        <v>35.843</v>
      </c>
      <c r="N50" s="96">
        <v>50.18</v>
      </c>
    </row>
    <row r="51" spans="1:14" ht="75.75" customHeight="1">
      <c r="A51" s="93">
        <v>39</v>
      </c>
      <c r="B51" s="57" t="s">
        <v>171</v>
      </c>
      <c r="C51" s="57" t="s">
        <v>52</v>
      </c>
      <c r="D51" s="57" t="s">
        <v>47</v>
      </c>
      <c r="E51" s="57" t="s">
        <v>269</v>
      </c>
      <c r="F51" s="57" t="s">
        <v>62</v>
      </c>
      <c r="G51" s="57" t="s">
        <v>170</v>
      </c>
      <c r="H51" s="57" t="s">
        <v>142</v>
      </c>
      <c r="I51" s="57" t="s">
        <v>311</v>
      </c>
      <c r="J51" s="103" t="s">
        <v>302</v>
      </c>
      <c r="K51" s="102"/>
      <c r="L51" s="96">
        <v>457</v>
      </c>
      <c r="M51" s="96">
        <v>474.433</v>
      </c>
      <c r="N51" s="96">
        <v>492.9</v>
      </c>
    </row>
    <row r="52" spans="1:14" ht="52.5" customHeight="1">
      <c r="A52" s="93">
        <v>40</v>
      </c>
      <c r="B52" s="57" t="s">
        <v>171</v>
      </c>
      <c r="C52" s="57" t="s">
        <v>52</v>
      </c>
      <c r="D52" s="57" t="s">
        <v>47</v>
      </c>
      <c r="E52" s="57" t="s">
        <v>269</v>
      </c>
      <c r="F52" s="57" t="s">
        <v>62</v>
      </c>
      <c r="G52" s="57" t="s">
        <v>170</v>
      </c>
      <c r="H52" s="57" t="s">
        <v>333</v>
      </c>
      <c r="I52" s="57" t="s">
        <v>311</v>
      </c>
      <c r="J52" s="103" t="s">
        <v>342</v>
      </c>
      <c r="K52" s="102"/>
      <c r="L52" s="96">
        <v>2241.5</v>
      </c>
      <c r="M52" s="96"/>
      <c r="N52" s="96"/>
    </row>
    <row r="53" spans="1:14" ht="23.2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7" t="s">
        <v>4</v>
      </c>
      <c r="K53" s="108"/>
      <c r="L53" s="109">
        <f>L34+L11</f>
        <v>11976.895</v>
      </c>
      <c r="M53" s="109">
        <f>M11+M34</f>
        <v>9609.206000000002</v>
      </c>
      <c r="N53" s="109">
        <f>N11+N34</f>
        <v>9589.310000000001</v>
      </c>
    </row>
    <row r="54" ht="12.75" customHeight="1" hidden="1"/>
    <row r="55" spans="10:13" ht="12.75" hidden="1">
      <c r="J55" s="58" t="s">
        <v>9</v>
      </c>
      <c r="M55" s="1">
        <v>45</v>
      </c>
    </row>
    <row r="56" spans="10:13" ht="12.75" hidden="1">
      <c r="J56" s="58" t="s">
        <v>10</v>
      </c>
      <c r="M56" s="1">
        <f>7222+3955</f>
        <v>11177</v>
      </c>
    </row>
    <row r="57" spans="10:13" ht="12.75" hidden="1">
      <c r="J57" s="58" t="s">
        <v>11</v>
      </c>
      <c r="M57" s="1">
        <v>2745.4</v>
      </c>
    </row>
    <row r="58" spans="10:13" ht="12.75" hidden="1">
      <c r="J58" s="58" t="s">
        <v>12</v>
      </c>
      <c r="M58" s="1">
        <v>1920</v>
      </c>
    </row>
    <row r="59" spans="10:13" ht="12.75" hidden="1">
      <c r="J59" s="58" t="s">
        <v>13</v>
      </c>
      <c r="M59" s="1">
        <v>117</v>
      </c>
    </row>
    <row r="60" ht="12.75" hidden="1">
      <c r="M60" s="1">
        <f>SUM(M55:M59)</f>
        <v>16004.4</v>
      </c>
    </row>
    <row r="61" ht="12.75" hidden="1"/>
    <row r="62" spans="10:13" ht="12.75" hidden="1">
      <c r="J62" s="58" t="s">
        <v>28</v>
      </c>
      <c r="M62" s="1">
        <v>1546.8</v>
      </c>
    </row>
    <row r="63" spans="10:13" ht="12.75" hidden="1">
      <c r="J63" s="58" t="s">
        <v>14</v>
      </c>
      <c r="M63" s="1">
        <v>99</v>
      </c>
    </row>
    <row r="64" spans="10:13" ht="12.75" hidden="1">
      <c r="J64" s="58" t="s">
        <v>15</v>
      </c>
      <c r="M64" s="1">
        <v>1090.4</v>
      </c>
    </row>
    <row r="65" spans="10:13" ht="12.75" hidden="1">
      <c r="J65" s="58" t="s">
        <v>16</v>
      </c>
      <c r="M65" s="1">
        <v>-3937.6</v>
      </c>
    </row>
    <row r="66" spans="10:13" ht="12.75" hidden="1">
      <c r="J66" s="58" t="s">
        <v>17</v>
      </c>
      <c r="M66" s="1">
        <v>179.8</v>
      </c>
    </row>
    <row r="67" spans="10:13" ht="12.75" hidden="1">
      <c r="J67" s="58" t="s">
        <v>18</v>
      </c>
      <c r="M67" s="1">
        <v>703.759</v>
      </c>
    </row>
    <row r="68" spans="10:13" ht="12.75" hidden="1">
      <c r="J68" s="58" t="s">
        <v>19</v>
      </c>
      <c r="M68" s="1">
        <v>-930</v>
      </c>
    </row>
    <row r="69" spans="10:13" ht="12.75" hidden="1">
      <c r="J69" s="58" t="s">
        <v>20</v>
      </c>
      <c r="M69" s="1">
        <v>14456</v>
      </c>
    </row>
    <row r="70" spans="10:13" ht="12.75" hidden="1">
      <c r="J70" s="58" t="s">
        <v>21</v>
      </c>
      <c r="M70" s="1">
        <v>11.9</v>
      </c>
    </row>
    <row r="71" spans="10:13" ht="12.75" hidden="1">
      <c r="J71" s="58" t="s">
        <v>22</v>
      </c>
      <c r="M71" s="1">
        <v>-2.5</v>
      </c>
    </row>
    <row r="72" spans="10:13" ht="12.75" hidden="1">
      <c r="J72" s="58" t="s">
        <v>30</v>
      </c>
      <c r="M72" s="1">
        <v>611.1</v>
      </c>
    </row>
    <row r="73" spans="10:13" ht="12.75" hidden="1">
      <c r="J73" s="58" t="s">
        <v>23</v>
      </c>
      <c r="M73" s="1">
        <v>146.4</v>
      </c>
    </row>
    <row r="74" spans="10:13" ht="12.75" hidden="1">
      <c r="J74" s="58" t="s">
        <v>24</v>
      </c>
      <c r="M74" s="1">
        <v>20.7</v>
      </c>
    </row>
    <row r="75" spans="10:13" ht="12.75" hidden="1">
      <c r="J75" s="58" t="s">
        <v>25</v>
      </c>
      <c r="M75" s="1">
        <v>-10695.8</v>
      </c>
    </row>
    <row r="76" spans="10:13" ht="12.75" hidden="1">
      <c r="J76" s="58" t="s">
        <v>26</v>
      </c>
      <c r="M76" s="1">
        <v>2</v>
      </c>
    </row>
    <row r="77" spans="10:13" ht="12.75" hidden="1">
      <c r="J77" s="58" t="s">
        <v>27</v>
      </c>
      <c r="M77" s="1">
        <v>1078.8</v>
      </c>
    </row>
    <row r="78" ht="12.75" hidden="1">
      <c r="M78" s="1">
        <f>SUM(M62:M77)</f>
        <v>4380.759000000001</v>
      </c>
    </row>
    <row r="79" ht="12.75" hidden="1"/>
    <row r="80" spans="10:13" ht="12.75" hidden="1">
      <c r="J80" s="58" t="s">
        <v>29</v>
      </c>
      <c r="M80" s="1">
        <v>1381.7</v>
      </c>
    </row>
  </sheetData>
  <sheetProtection/>
  <mergeCells count="12">
    <mergeCell ref="B8:M8"/>
    <mergeCell ref="B6:M6"/>
    <mergeCell ref="J1:M1"/>
    <mergeCell ref="J2:M2"/>
    <mergeCell ref="J3:M3"/>
    <mergeCell ref="J5:M5"/>
    <mergeCell ref="N9:N10"/>
    <mergeCell ref="L9:L10"/>
    <mergeCell ref="B9:I9"/>
    <mergeCell ref="J9:J10"/>
    <mergeCell ref="M9:M10"/>
    <mergeCell ref="A9:A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625" style="56" customWidth="1"/>
    <col min="2" max="2" width="63.75390625" style="2" customWidth="1"/>
    <col min="3" max="3" width="7.625" style="2" customWidth="1"/>
    <col min="4" max="4" width="6.25390625" style="61" customWidth="1"/>
    <col min="5" max="5" width="11.00390625" style="61" customWidth="1"/>
    <col min="6" max="6" width="8.625" style="55" customWidth="1"/>
    <col min="7" max="7" width="10.875" style="55" customWidth="1"/>
    <col min="8" max="8" width="10.25390625" style="55" customWidth="1"/>
    <col min="9" max="9" width="15.00390625" style="55" customWidth="1"/>
    <col min="10" max="11" width="9.125" style="56" customWidth="1"/>
    <col min="12" max="12" width="8.875" style="56" customWidth="1"/>
    <col min="13" max="16384" width="9.125" style="56" customWidth="1"/>
  </cols>
  <sheetData>
    <row r="1" spans="2:9" ht="11.25" customHeight="1">
      <c r="B1" s="56"/>
      <c r="C1" s="56"/>
      <c r="D1" s="56"/>
      <c r="E1" s="56"/>
      <c r="F1" s="56"/>
      <c r="G1" s="56"/>
      <c r="H1" s="56"/>
      <c r="I1" s="56"/>
    </row>
    <row r="2" spans="1:9" ht="11.25" customHeight="1">
      <c r="A2" s="112"/>
      <c r="B2" s="112"/>
      <c r="C2" s="112"/>
      <c r="D2" s="113" t="s">
        <v>90</v>
      </c>
      <c r="E2" s="113"/>
      <c r="F2" s="113"/>
      <c r="G2" s="113"/>
      <c r="H2" s="113"/>
      <c r="I2" s="113"/>
    </row>
    <row r="3" spans="1:9" ht="11.25" customHeight="1">
      <c r="A3" s="112"/>
      <c r="B3" s="112"/>
      <c r="C3" s="112"/>
      <c r="D3" s="200" t="s">
        <v>337</v>
      </c>
      <c r="E3" s="200"/>
      <c r="F3" s="200"/>
      <c r="G3" s="200"/>
      <c r="H3" s="200"/>
      <c r="I3" s="200"/>
    </row>
    <row r="4" spans="1:9" ht="10.5" customHeight="1">
      <c r="A4" s="112"/>
      <c r="B4" s="112"/>
      <c r="C4" s="112"/>
      <c r="D4" s="113"/>
      <c r="E4" s="113"/>
      <c r="F4" s="113"/>
      <c r="G4" s="113"/>
      <c r="H4" s="113"/>
      <c r="I4" s="113"/>
    </row>
    <row r="5" spans="1:9" ht="6.75" customHeight="1">
      <c r="A5" s="112"/>
      <c r="B5" s="112"/>
      <c r="C5" s="112"/>
      <c r="D5" s="114"/>
      <c r="E5" s="114"/>
      <c r="F5" s="114"/>
      <c r="G5" s="114"/>
      <c r="H5" s="114"/>
      <c r="I5" s="114"/>
    </row>
    <row r="6" spans="1:9" ht="13.5" customHeight="1">
      <c r="A6" s="198" t="s">
        <v>291</v>
      </c>
      <c r="B6" s="198"/>
      <c r="C6" s="198"/>
      <c r="D6" s="198"/>
      <c r="E6" s="198"/>
      <c r="F6" s="198"/>
      <c r="G6" s="198"/>
      <c r="H6" s="198"/>
      <c r="I6" s="198"/>
    </row>
    <row r="7" spans="1:9" ht="22.5" customHeight="1">
      <c r="A7" s="112"/>
      <c r="B7" s="199" t="s">
        <v>296</v>
      </c>
      <c r="C7" s="199"/>
      <c r="D7" s="199"/>
      <c r="E7" s="199"/>
      <c r="F7" s="199"/>
      <c r="G7" s="199"/>
      <c r="H7" s="199"/>
      <c r="I7" s="199"/>
    </row>
    <row r="8" spans="1:9" ht="49.5" customHeight="1">
      <c r="A8" s="115" t="s">
        <v>55</v>
      </c>
      <c r="B8" s="115" t="s">
        <v>183</v>
      </c>
      <c r="C8" s="115" t="s">
        <v>84</v>
      </c>
      <c r="D8" s="115" t="s">
        <v>184</v>
      </c>
      <c r="E8" s="115" t="s">
        <v>70</v>
      </c>
      <c r="F8" s="115" t="s">
        <v>71</v>
      </c>
      <c r="G8" s="115" t="s">
        <v>305</v>
      </c>
      <c r="H8" s="115" t="s">
        <v>306</v>
      </c>
      <c r="I8" s="115" t="s">
        <v>307</v>
      </c>
    </row>
    <row r="9" spans="1:9" ht="22.5" customHeight="1">
      <c r="A9" s="116"/>
      <c r="B9" s="116">
        <v>1</v>
      </c>
      <c r="C9" s="116">
        <v>2</v>
      </c>
      <c r="D9" s="116">
        <v>3</v>
      </c>
      <c r="E9" s="116">
        <v>4</v>
      </c>
      <c r="F9" s="116">
        <v>5</v>
      </c>
      <c r="G9" s="116">
        <v>6</v>
      </c>
      <c r="H9" s="116">
        <v>7</v>
      </c>
      <c r="I9" s="116">
        <v>8</v>
      </c>
    </row>
    <row r="10" spans="1:9" ht="13.5" customHeight="1">
      <c r="A10" s="117">
        <v>1</v>
      </c>
      <c r="B10" s="118" t="s">
        <v>235</v>
      </c>
      <c r="C10" s="118">
        <v>557</v>
      </c>
      <c r="D10" s="119"/>
      <c r="E10" s="119"/>
      <c r="F10" s="119"/>
      <c r="G10" s="120">
        <f>G12+G16+G30+G34+G42+G47+G53+G70+G81+G85</f>
        <v>12417.223</v>
      </c>
      <c r="H10" s="120">
        <f>H12+H16+H30+H34+H42+H46+H53+H70+H81+H88</f>
        <v>9609.206000000002</v>
      </c>
      <c r="I10" s="120">
        <f>I12+I16+I30+I34+I42+I46+I53+I70+I81+I88</f>
        <v>9589.310000000001</v>
      </c>
    </row>
    <row r="11" spans="1:9" ht="13.5" customHeight="1">
      <c r="A11" s="117">
        <v>2</v>
      </c>
      <c r="B11" s="118" t="s">
        <v>237</v>
      </c>
      <c r="C11" s="118">
        <v>557</v>
      </c>
      <c r="D11" s="119"/>
      <c r="E11" s="119"/>
      <c r="F11" s="119"/>
      <c r="G11" s="120">
        <f>G12+G17+G34+G53+G70</f>
        <v>10872.301</v>
      </c>
      <c r="H11" s="120">
        <f>H12+H17+H34+H53+H70</f>
        <v>7887.743</v>
      </c>
      <c r="I11" s="120">
        <f>I12+I17+I34+I53+I70</f>
        <v>7737.486000000001</v>
      </c>
    </row>
    <row r="12" spans="1:9" ht="31.5" customHeight="1">
      <c r="A12" s="117">
        <v>3</v>
      </c>
      <c r="B12" s="118" t="s">
        <v>74</v>
      </c>
      <c r="C12" s="118">
        <v>557</v>
      </c>
      <c r="D12" s="119" t="s">
        <v>66</v>
      </c>
      <c r="E12" s="119"/>
      <c r="F12" s="119"/>
      <c r="G12" s="120">
        <v>820.354</v>
      </c>
      <c r="H12" s="120">
        <v>820.354</v>
      </c>
      <c r="I12" s="120">
        <v>820.354</v>
      </c>
    </row>
    <row r="13" spans="1:9" ht="26.25" customHeight="1">
      <c r="A13" s="117">
        <v>4</v>
      </c>
      <c r="B13" s="121" t="s">
        <v>185</v>
      </c>
      <c r="C13" s="122" t="s">
        <v>171</v>
      </c>
      <c r="D13" s="123" t="s">
        <v>66</v>
      </c>
      <c r="E13" s="123" t="s">
        <v>174</v>
      </c>
      <c r="F13" s="124"/>
      <c r="G13" s="120">
        <f>G15</f>
        <v>820.354</v>
      </c>
      <c r="H13" s="120">
        <v>820.354</v>
      </c>
      <c r="I13" s="120">
        <v>820.354</v>
      </c>
    </row>
    <row r="14" spans="1:9" ht="49.5" customHeight="1">
      <c r="A14" s="117">
        <v>5</v>
      </c>
      <c r="B14" s="121" t="s">
        <v>238</v>
      </c>
      <c r="C14" s="122" t="s">
        <v>171</v>
      </c>
      <c r="D14" s="123" t="s">
        <v>66</v>
      </c>
      <c r="E14" s="123" t="s">
        <v>174</v>
      </c>
      <c r="F14" s="123" t="s">
        <v>98</v>
      </c>
      <c r="G14" s="120">
        <v>820.354</v>
      </c>
      <c r="H14" s="120">
        <v>820.354</v>
      </c>
      <c r="I14" s="120">
        <v>820.354</v>
      </c>
    </row>
    <row r="15" spans="1:9" ht="26.25" customHeight="1">
      <c r="A15" s="117">
        <v>6</v>
      </c>
      <c r="B15" s="118" t="s">
        <v>80</v>
      </c>
      <c r="C15" s="118">
        <v>557</v>
      </c>
      <c r="D15" s="119" t="s">
        <v>66</v>
      </c>
      <c r="E15" s="119" t="s">
        <v>174</v>
      </c>
      <c r="F15" s="119" t="s">
        <v>51</v>
      </c>
      <c r="G15" s="120">
        <v>820.354</v>
      </c>
      <c r="H15" s="120">
        <v>820.354</v>
      </c>
      <c r="I15" s="120">
        <v>820.354</v>
      </c>
    </row>
    <row r="16" spans="1:9" ht="48.75" customHeight="1">
      <c r="A16" s="117">
        <v>7</v>
      </c>
      <c r="B16" s="118" t="s">
        <v>186</v>
      </c>
      <c r="C16" s="118">
        <v>557</v>
      </c>
      <c r="D16" s="119" t="s">
        <v>153</v>
      </c>
      <c r="E16" s="119"/>
      <c r="F16" s="119"/>
      <c r="G16" s="120">
        <f>G18+G20+G22+G24+G27</f>
        <v>5632.592</v>
      </c>
      <c r="H16" s="120">
        <f>H18+H20+H24</f>
        <v>5459.285</v>
      </c>
      <c r="I16" s="120">
        <f>I18+I20+I24</f>
        <v>5163.627</v>
      </c>
    </row>
    <row r="17" spans="1:9" ht="21.75" customHeight="1">
      <c r="A17" s="117">
        <v>8</v>
      </c>
      <c r="B17" s="118" t="s">
        <v>187</v>
      </c>
      <c r="C17" s="118">
        <v>557</v>
      </c>
      <c r="D17" s="119" t="s">
        <v>153</v>
      </c>
      <c r="E17" s="119" t="s">
        <v>174</v>
      </c>
      <c r="F17" s="119"/>
      <c r="G17" s="120">
        <f>G18+G20+G22+G24+G27</f>
        <v>5632.592</v>
      </c>
      <c r="H17" s="120">
        <f>H18+H20+H22+H24</f>
        <v>5459.285</v>
      </c>
      <c r="I17" s="120">
        <f>I18+I20+I22+I24</f>
        <v>5163.627</v>
      </c>
    </row>
    <row r="18" spans="1:9" ht="42.75" customHeight="1">
      <c r="A18" s="117">
        <v>9</v>
      </c>
      <c r="B18" s="121" t="s">
        <v>238</v>
      </c>
      <c r="C18" s="122" t="s">
        <v>171</v>
      </c>
      <c r="D18" s="119" t="s">
        <v>153</v>
      </c>
      <c r="E18" s="119" t="s">
        <v>174</v>
      </c>
      <c r="F18" s="119" t="s">
        <v>98</v>
      </c>
      <c r="G18" s="120">
        <v>4233.31</v>
      </c>
      <c r="H18" s="120">
        <v>4233.31</v>
      </c>
      <c r="I18" s="120">
        <v>4233.31</v>
      </c>
    </row>
    <row r="19" spans="1:9" ht="27" customHeight="1">
      <c r="A19" s="117">
        <v>10</v>
      </c>
      <c r="B19" s="118" t="s">
        <v>80</v>
      </c>
      <c r="C19" s="118">
        <v>557</v>
      </c>
      <c r="D19" s="119" t="s">
        <v>153</v>
      </c>
      <c r="E19" s="119" t="s">
        <v>174</v>
      </c>
      <c r="F19" s="119" t="s">
        <v>51</v>
      </c>
      <c r="G19" s="120">
        <v>4233.31</v>
      </c>
      <c r="H19" s="120">
        <v>4233.31</v>
      </c>
      <c r="I19" s="120">
        <v>4233.31</v>
      </c>
    </row>
    <row r="20" spans="1:9" ht="27" customHeight="1">
      <c r="A20" s="117">
        <v>11</v>
      </c>
      <c r="B20" s="118" t="s">
        <v>81</v>
      </c>
      <c r="C20" s="118">
        <v>557</v>
      </c>
      <c r="D20" s="119" t="s">
        <v>153</v>
      </c>
      <c r="E20" s="119" t="s">
        <v>174</v>
      </c>
      <c r="F20" s="119" t="s">
        <v>240</v>
      </c>
      <c r="G20" s="120">
        <v>1390.875</v>
      </c>
      <c r="H20" s="120">
        <v>1223.575</v>
      </c>
      <c r="I20" s="120">
        <v>927.917</v>
      </c>
    </row>
    <row r="21" spans="1:9" ht="33" customHeight="1">
      <c r="A21" s="117">
        <v>12</v>
      </c>
      <c r="B21" s="118" t="s">
        <v>239</v>
      </c>
      <c r="C21" s="118">
        <v>557</v>
      </c>
      <c r="D21" s="119" t="s">
        <v>153</v>
      </c>
      <c r="E21" s="119" t="s">
        <v>174</v>
      </c>
      <c r="F21" s="119" t="s">
        <v>95</v>
      </c>
      <c r="G21" s="120">
        <v>1390.875</v>
      </c>
      <c r="H21" s="120">
        <v>1223.575</v>
      </c>
      <c r="I21" s="120">
        <v>927.917</v>
      </c>
    </row>
    <row r="22" spans="1:9" ht="33" customHeight="1">
      <c r="A22" s="117">
        <v>13</v>
      </c>
      <c r="B22" s="118" t="s">
        <v>162</v>
      </c>
      <c r="C22" s="118">
        <v>557</v>
      </c>
      <c r="D22" s="119" t="s">
        <v>153</v>
      </c>
      <c r="E22" s="119" t="s">
        <v>174</v>
      </c>
      <c r="F22" s="119" t="s">
        <v>241</v>
      </c>
      <c r="G22" s="120">
        <v>5.007</v>
      </c>
      <c r="H22" s="120"/>
      <c r="I22" s="120"/>
    </row>
    <row r="23" spans="1:9" ht="33" customHeight="1">
      <c r="A23" s="117">
        <v>14</v>
      </c>
      <c r="B23" s="118" t="s">
        <v>285</v>
      </c>
      <c r="C23" s="118">
        <v>557</v>
      </c>
      <c r="D23" s="119" t="s">
        <v>153</v>
      </c>
      <c r="E23" s="119" t="s">
        <v>174</v>
      </c>
      <c r="F23" s="119" t="s">
        <v>286</v>
      </c>
      <c r="G23" s="120">
        <v>5.007</v>
      </c>
      <c r="H23" s="120"/>
      <c r="I23" s="120"/>
    </row>
    <row r="24" spans="1:9" ht="33" customHeight="1">
      <c r="A24" s="117">
        <v>15</v>
      </c>
      <c r="B24" s="118" t="s">
        <v>236</v>
      </c>
      <c r="C24" s="118">
        <v>557</v>
      </c>
      <c r="D24" s="119" t="s">
        <v>153</v>
      </c>
      <c r="E24" s="119" t="s">
        <v>167</v>
      </c>
      <c r="F24" s="119"/>
      <c r="G24" s="120">
        <v>2.4</v>
      </c>
      <c r="H24" s="120">
        <v>2.4</v>
      </c>
      <c r="I24" s="120">
        <v>2.4</v>
      </c>
    </row>
    <row r="25" spans="1:9" ht="33" customHeight="1">
      <c r="A25" s="117">
        <v>16</v>
      </c>
      <c r="B25" s="118" t="s">
        <v>81</v>
      </c>
      <c r="C25" s="118">
        <v>557</v>
      </c>
      <c r="D25" s="119" t="s">
        <v>153</v>
      </c>
      <c r="E25" s="119" t="s">
        <v>167</v>
      </c>
      <c r="F25" s="119" t="s">
        <v>240</v>
      </c>
      <c r="G25" s="120">
        <v>2.4</v>
      </c>
      <c r="H25" s="120">
        <v>2.4</v>
      </c>
      <c r="I25" s="120">
        <v>2.4</v>
      </c>
    </row>
    <row r="26" spans="1:9" ht="36" customHeight="1">
      <c r="A26" s="117">
        <v>17</v>
      </c>
      <c r="B26" s="118" t="s">
        <v>239</v>
      </c>
      <c r="C26" s="118">
        <v>557</v>
      </c>
      <c r="D26" s="119" t="s">
        <v>153</v>
      </c>
      <c r="E26" s="119" t="s">
        <v>167</v>
      </c>
      <c r="F26" s="119" t="s">
        <v>95</v>
      </c>
      <c r="G26" s="120">
        <v>2.4</v>
      </c>
      <c r="H26" s="120">
        <v>2.4</v>
      </c>
      <c r="I26" s="120">
        <v>2.4</v>
      </c>
    </row>
    <row r="27" spans="1:9" ht="36" customHeight="1">
      <c r="A27" s="117"/>
      <c r="B27" s="125" t="s">
        <v>247</v>
      </c>
      <c r="C27" s="118">
        <v>557</v>
      </c>
      <c r="D27" s="119" t="s">
        <v>329</v>
      </c>
      <c r="E27" s="119" t="s">
        <v>248</v>
      </c>
      <c r="F27" s="119" t="s">
        <v>197</v>
      </c>
      <c r="G27" s="120">
        <v>1</v>
      </c>
      <c r="H27" s="120"/>
      <c r="I27" s="120"/>
    </row>
    <row r="28" spans="1:9" ht="36" customHeight="1">
      <c r="A28" s="117"/>
      <c r="B28" s="125" t="s">
        <v>63</v>
      </c>
      <c r="C28" s="118">
        <v>557</v>
      </c>
      <c r="D28" s="119" t="s">
        <v>329</v>
      </c>
      <c r="E28" s="119" t="s">
        <v>248</v>
      </c>
      <c r="F28" s="119" t="s">
        <v>197</v>
      </c>
      <c r="G28" s="120">
        <v>1</v>
      </c>
      <c r="H28" s="120"/>
      <c r="I28" s="120"/>
    </row>
    <row r="29" spans="1:9" ht="42" customHeight="1">
      <c r="A29" s="117"/>
      <c r="B29" s="125" t="s">
        <v>330</v>
      </c>
      <c r="C29" s="118">
        <v>557</v>
      </c>
      <c r="D29" s="119" t="s">
        <v>329</v>
      </c>
      <c r="E29" s="119" t="s">
        <v>205</v>
      </c>
      <c r="F29" s="119" t="s">
        <v>197</v>
      </c>
      <c r="G29" s="120">
        <v>1</v>
      </c>
      <c r="H29" s="120"/>
      <c r="I29" s="120"/>
    </row>
    <row r="30" spans="1:9" ht="18.75" customHeight="1">
      <c r="A30" s="117">
        <v>18</v>
      </c>
      <c r="B30" s="118" t="s">
        <v>273</v>
      </c>
      <c r="C30" s="118">
        <v>557</v>
      </c>
      <c r="D30" s="119" t="s">
        <v>154</v>
      </c>
      <c r="E30" s="119"/>
      <c r="F30" s="119"/>
      <c r="G30" s="120">
        <f>G31</f>
        <v>50</v>
      </c>
      <c r="H30" s="120">
        <f>H31</f>
        <v>50</v>
      </c>
      <c r="I30" s="120">
        <f>I31</f>
        <v>50</v>
      </c>
    </row>
    <row r="31" spans="1:9" ht="27.75" customHeight="1">
      <c r="A31" s="117">
        <v>19</v>
      </c>
      <c r="B31" s="118" t="s">
        <v>274</v>
      </c>
      <c r="C31" s="118">
        <v>557</v>
      </c>
      <c r="D31" s="119" t="s">
        <v>154</v>
      </c>
      <c r="E31" s="119" t="s">
        <v>168</v>
      </c>
      <c r="F31" s="119"/>
      <c r="G31" s="120">
        <f>G33</f>
        <v>50</v>
      </c>
      <c r="H31" s="120">
        <f>H33</f>
        <v>50</v>
      </c>
      <c r="I31" s="120">
        <f>I33</f>
        <v>50</v>
      </c>
    </row>
    <row r="32" spans="1:9" ht="27.75" customHeight="1">
      <c r="A32" s="117">
        <v>20</v>
      </c>
      <c r="B32" s="118" t="s">
        <v>162</v>
      </c>
      <c r="C32" s="118">
        <v>557</v>
      </c>
      <c r="D32" s="119" t="s">
        <v>154</v>
      </c>
      <c r="E32" s="119" t="s">
        <v>168</v>
      </c>
      <c r="F32" s="119" t="s">
        <v>241</v>
      </c>
      <c r="G32" s="120">
        <v>50</v>
      </c>
      <c r="H32" s="120">
        <v>50</v>
      </c>
      <c r="I32" s="120">
        <v>50</v>
      </c>
    </row>
    <row r="33" spans="1:9" ht="23.25" customHeight="1">
      <c r="A33" s="117">
        <v>21</v>
      </c>
      <c r="B33" s="118" t="s">
        <v>275</v>
      </c>
      <c r="C33" s="118">
        <v>557</v>
      </c>
      <c r="D33" s="119" t="s">
        <v>154</v>
      </c>
      <c r="E33" s="119" t="s">
        <v>168</v>
      </c>
      <c r="F33" s="119" t="s">
        <v>188</v>
      </c>
      <c r="G33" s="120">
        <v>50</v>
      </c>
      <c r="H33" s="120">
        <v>50</v>
      </c>
      <c r="I33" s="120">
        <v>50</v>
      </c>
    </row>
    <row r="34" spans="1:9" ht="16.5" customHeight="1">
      <c r="A34" s="117">
        <v>22</v>
      </c>
      <c r="B34" s="118" t="s">
        <v>172</v>
      </c>
      <c r="C34" s="118">
        <v>557</v>
      </c>
      <c r="D34" s="119" t="s">
        <v>173</v>
      </c>
      <c r="E34" s="119"/>
      <c r="F34" s="119"/>
      <c r="G34" s="120">
        <f>G35+G38</f>
        <v>1101.205</v>
      </c>
      <c r="H34" s="120">
        <f>H35+H38</f>
        <v>296.746</v>
      </c>
      <c r="I34" s="120">
        <f>I35+I38</f>
        <v>363.746</v>
      </c>
    </row>
    <row r="35" spans="1:9" ht="57" customHeight="1">
      <c r="A35" s="117">
        <v>23</v>
      </c>
      <c r="B35" s="118" t="s">
        <v>276</v>
      </c>
      <c r="C35" s="118">
        <v>557</v>
      </c>
      <c r="D35" s="119" t="s">
        <v>173</v>
      </c>
      <c r="E35" s="119" t="s">
        <v>277</v>
      </c>
      <c r="F35" s="119"/>
      <c r="G35" s="120">
        <v>906.859</v>
      </c>
      <c r="H35" s="120">
        <v>102.4</v>
      </c>
      <c r="I35" s="120">
        <v>169.4</v>
      </c>
    </row>
    <row r="36" spans="1:9" ht="24.75" customHeight="1">
      <c r="A36" s="117">
        <v>24</v>
      </c>
      <c r="B36" s="118" t="s">
        <v>81</v>
      </c>
      <c r="C36" s="118">
        <v>557</v>
      </c>
      <c r="D36" s="119" t="s">
        <v>173</v>
      </c>
      <c r="E36" s="119" t="s">
        <v>277</v>
      </c>
      <c r="F36" s="119" t="s">
        <v>240</v>
      </c>
      <c r="G36" s="120">
        <v>906.859</v>
      </c>
      <c r="H36" s="120">
        <v>102.4</v>
      </c>
      <c r="I36" s="120">
        <v>169.4</v>
      </c>
    </row>
    <row r="37" spans="1:9" ht="28.5" customHeight="1">
      <c r="A37" s="117">
        <v>25</v>
      </c>
      <c r="B37" s="118" t="s">
        <v>239</v>
      </c>
      <c r="C37" s="118">
        <v>557</v>
      </c>
      <c r="D37" s="119" t="s">
        <v>173</v>
      </c>
      <c r="E37" s="119" t="s">
        <v>277</v>
      </c>
      <c r="F37" s="119" t="s">
        <v>95</v>
      </c>
      <c r="G37" s="120">
        <v>906.859</v>
      </c>
      <c r="H37" s="120">
        <v>102.4</v>
      </c>
      <c r="I37" s="120">
        <v>169.4</v>
      </c>
    </row>
    <row r="38" spans="1:9" ht="28.5" customHeight="1">
      <c r="A38" s="117">
        <v>26</v>
      </c>
      <c r="B38" s="118" t="s">
        <v>247</v>
      </c>
      <c r="C38" s="118">
        <v>557</v>
      </c>
      <c r="D38" s="119" t="s">
        <v>173</v>
      </c>
      <c r="E38" s="119" t="s">
        <v>248</v>
      </c>
      <c r="F38" s="119" t="s">
        <v>242</v>
      </c>
      <c r="G38" s="120">
        <v>194.346</v>
      </c>
      <c r="H38" s="120">
        <v>194.346</v>
      </c>
      <c r="I38" s="120">
        <v>194.346</v>
      </c>
    </row>
    <row r="39" spans="1:9" ht="28.5" customHeight="1">
      <c r="A39" s="117">
        <v>27</v>
      </c>
      <c r="B39" s="118" t="s">
        <v>63</v>
      </c>
      <c r="C39" s="118">
        <v>557</v>
      </c>
      <c r="D39" s="119" t="s">
        <v>173</v>
      </c>
      <c r="E39" s="119" t="s">
        <v>248</v>
      </c>
      <c r="F39" s="119" t="s">
        <v>197</v>
      </c>
      <c r="G39" s="120">
        <v>194.346</v>
      </c>
      <c r="H39" s="120">
        <v>194.346</v>
      </c>
      <c r="I39" s="120">
        <v>194.346</v>
      </c>
    </row>
    <row r="40" spans="1:9" ht="51" customHeight="1">
      <c r="A40" s="117">
        <v>28</v>
      </c>
      <c r="B40" s="118" t="s">
        <v>332</v>
      </c>
      <c r="C40" s="118">
        <v>557</v>
      </c>
      <c r="D40" s="119" t="s">
        <v>173</v>
      </c>
      <c r="E40" s="119" t="s">
        <v>205</v>
      </c>
      <c r="F40" s="119" t="s">
        <v>197</v>
      </c>
      <c r="G40" s="120">
        <v>194.346</v>
      </c>
      <c r="H40" s="120">
        <v>194.346</v>
      </c>
      <c r="I40" s="120">
        <v>194.346</v>
      </c>
    </row>
    <row r="41" spans="1:9" ht="27" customHeight="1">
      <c r="A41" s="117">
        <v>29</v>
      </c>
      <c r="B41" s="118" t="s">
        <v>189</v>
      </c>
      <c r="C41" s="118">
        <v>557</v>
      </c>
      <c r="D41" s="119" t="s">
        <v>155</v>
      </c>
      <c r="E41" s="119"/>
      <c r="F41" s="119"/>
      <c r="G41" s="120">
        <f>G42</f>
        <v>91.35</v>
      </c>
      <c r="H41" s="120">
        <v>83.1</v>
      </c>
      <c r="I41" s="120"/>
    </row>
    <row r="42" spans="1:9" ht="24.75" customHeight="1">
      <c r="A42" s="117">
        <v>30</v>
      </c>
      <c r="B42" s="118" t="s">
        <v>190</v>
      </c>
      <c r="C42" s="118">
        <v>557</v>
      </c>
      <c r="D42" s="119" t="s">
        <v>156</v>
      </c>
      <c r="E42" s="119"/>
      <c r="F42" s="119"/>
      <c r="G42" s="120">
        <v>91.35</v>
      </c>
      <c r="H42" s="120">
        <v>83.1</v>
      </c>
      <c r="I42" s="120"/>
    </row>
    <row r="43" spans="1:9" ht="35.25" customHeight="1">
      <c r="A43" s="117">
        <v>31</v>
      </c>
      <c r="B43" s="118" t="s">
        <v>191</v>
      </c>
      <c r="C43" s="118">
        <v>557</v>
      </c>
      <c r="D43" s="119" t="s">
        <v>156</v>
      </c>
      <c r="E43" s="119" t="s">
        <v>192</v>
      </c>
      <c r="F43" s="119"/>
      <c r="G43" s="120">
        <v>91.35</v>
      </c>
      <c r="H43" s="120">
        <v>83.1</v>
      </c>
      <c r="I43" s="120"/>
    </row>
    <row r="44" spans="1:9" ht="44.25" customHeight="1">
      <c r="A44" s="117">
        <v>32</v>
      </c>
      <c r="B44" s="121" t="s">
        <v>238</v>
      </c>
      <c r="C44" s="122" t="s">
        <v>171</v>
      </c>
      <c r="D44" s="119" t="s">
        <v>156</v>
      </c>
      <c r="E44" s="119" t="s">
        <v>192</v>
      </c>
      <c r="F44" s="119" t="s">
        <v>98</v>
      </c>
      <c r="G44" s="120">
        <v>91.35</v>
      </c>
      <c r="H44" s="120">
        <v>83.1</v>
      </c>
      <c r="I44" s="120"/>
    </row>
    <row r="45" spans="1:9" ht="24.75" customHeight="1">
      <c r="A45" s="117">
        <v>33</v>
      </c>
      <c r="B45" s="118" t="s">
        <v>80</v>
      </c>
      <c r="C45" s="118">
        <v>557</v>
      </c>
      <c r="D45" s="119" t="s">
        <v>156</v>
      </c>
      <c r="E45" s="119" t="s">
        <v>192</v>
      </c>
      <c r="F45" s="119" t="s">
        <v>51</v>
      </c>
      <c r="G45" s="120">
        <v>91.35</v>
      </c>
      <c r="H45" s="120">
        <v>83.1</v>
      </c>
      <c r="I45" s="120"/>
    </row>
    <row r="46" spans="1:9" ht="24.75" customHeight="1">
      <c r="A46" s="117">
        <v>34</v>
      </c>
      <c r="B46" s="118" t="s">
        <v>312</v>
      </c>
      <c r="C46" s="118">
        <v>557</v>
      </c>
      <c r="D46" s="119" t="s">
        <v>313</v>
      </c>
      <c r="E46" s="119"/>
      <c r="F46" s="119"/>
      <c r="G46" s="120">
        <f>G47</f>
        <v>22.582</v>
      </c>
      <c r="H46" s="120">
        <f>H47</f>
        <v>35.843</v>
      </c>
      <c r="I46" s="120">
        <f>I47</f>
        <v>50.18</v>
      </c>
    </row>
    <row r="47" spans="1:9" ht="24.75" customHeight="1">
      <c r="A47" s="117">
        <v>35</v>
      </c>
      <c r="B47" s="118" t="s">
        <v>314</v>
      </c>
      <c r="C47" s="118">
        <v>557</v>
      </c>
      <c r="D47" s="119" t="s">
        <v>315</v>
      </c>
      <c r="E47" s="119"/>
      <c r="F47" s="119"/>
      <c r="G47" s="120">
        <f>G48+G51</f>
        <v>22.582</v>
      </c>
      <c r="H47" s="120">
        <f>H48</f>
        <v>35.843</v>
      </c>
      <c r="I47" s="120">
        <f>I48</f>
        <v>50.18</v>
      </c>
    </row>
    <row r="48" spans="1:9" ht="66.75" customHeight="1">
      <c r="A48" s="117">
        <v>36</v>
      </c>
      <c r="B48" s="126" t="s">
        <v>316</v>
      </c>
      <c r="C48" s="118">
        <v>557</v>
      </c>
      <c r="D48" s="119" t="s">
        <v>315</v>
      </c>
      <c r="E48" s="119" t="s">
        <v>317</v>
      </c>
      <c r="F48" s="119"/>
      <c r="G48" s="120">
        <v>21.506</v>
      </c>
      <c r="H48" s="120">
        <v>35.843</v>
      </c>
      <c r="I48" s="120">
        <v>50.18</v>
      </c>
    </row>
    <row r="49" spans="1:9" ht="24.75" customHeight="1">
      <c r="A49" s="117">
        <v>37</v>
      </c>
      <c r="B49" s="118" t="s">
        <v>81</v>
      </c>
      <c r="C49" s="118">
        <v>557</v>
      </c>
      <c r="D49" s="119" t="s">
        <v>315</v>
      </c>
      <c r="E49" s="119" t="s">
        <v>317</v>
      </c>
      <c r="F49" s="119" t="s">
        <v>240</v>
      </c>
      <c r="G49" s="120">
        <v>21.506</v>
      </c>
      <c r="H49" s="120">
        <v>35.843</v>
      </c>
      <c r="I49" s="120">
        <v>50.18</v>
      </c>
    </row>
    <row r="50" spans="1:9" ht="24.75" customHeight="1">
      <c r="A50" s="117">
        <v>38</v>
      </c>
      <c r="B50" s="118" t="s">
        <v>239</v>
      </c>
      <c r="C50" s="118">
        <v>557</v>
      </c>
      <c r="D50" s="119" t="s">
        <v>315</v>
      </c>
      <c r="E50" s="119" t="s">
        <v>317</v>
      </c>
      <c r="F50" s="119" t="s">
        <v>95</v>
      </c>
      <c r="G50" s="120">
        <v>21.506</v>
      </c>
      <c r="H50" s="120">
        <v>35.843</v>
      </c>
      <c r="I50" s="120">
        <v>50.18</v>
      </c>
    </row>
    <row r="51" spans="1:9" ht="24.75" customHeight="1">
      <c r="A51" s="117">
        <v>39</v>
      </c>
      <c r="B51" s="126" t="s">
        <v>318</v>
      </c>
      <c r="C51" s="118">
        <v>557</v>
      </c>
      <c r="D51" s="119" t="s">
        <v>315</v>
      </c>
      <c r="E51" s="119" t="s">
        <v>319</v>
      </c>
      <c r="F51" s="119"/>
      <c r="G51" s="120">
        <v>1.076</v>
      </c>
      <c r="H51" s="120"/>
      <c r="I51" s="120"/>
    </row>
    <row r="52" spans="1:9" ht="24.75" customHeight="1">
      <c r="A52" s="117">
        <v>40</v>
      </c>
      <c r="B52" s="118" t="s">
        <v>81</v>
      </c>
      <c r="C52" s="118">
        <v>557</v>
      </c>
      <c r="D52" s="119" t="s">
        <v>315</v>
      </c>
      <c r="E52" s="119" t="s">
        <v>319</v>
      </c>
      <c r="F52" s="119"/>
      <c r="G52" s="120">
        <v>1.076</v>
      </c>
      <c r="H52" s="120"/>
      <c r="I52" s="120"/>
    </row>
    <row r="53" spans="1:9" ht="19.5" customHeight="1">
      <c r="A53" s="117">
        <v>41</v>
      </c>
      <c r="B53" s="118" t="s">
        <v>148</v>
      </c>
      <c r="C53" s="118">
        <v>557</v>
      </c>
      <c r="D53" s="119" t="s">
        <v>157</v>
      </c>
      <c r="E53" s="119"/>
      <c r="F53" s="119"/>
      <c r="G53" s="120">
        <f>G54</f>
        <v>2911.25</v>
      </c>
      <c r="H53" s="120">
        <f>H54</f>
        <v>699.577</v>
      </c>
      <c r="I53" s="120">
        <f>I54</f>
        <v>743.7</v>
      </c>
    </row>
    <row r="54" spans="1:9" ht="15" customHeight="1">
      <c r="A54" s="117">
        <v>42</v>
      </c>
      <c r="B54" s="118" t="s">
        <v>149</v>
      </c>
      <c r="C54" s="118">
        <v>557</v>
      </c>
      <c r="D54" s="119" t="s">
        <v>158</v>
      </c>
      <c r="E54" s="119"/>
      <c r="F54" s="119"/>
      <c r="G54" s="120">
        <f>G56+G59+G61+G64+G67</f>
        <v>2911.25</v>
      </c>
      <c r="H54" s="120">
        <f>H55+H58+H61</f>
        <v>699.577</v>
      </c>
      <c r="I54" s="120">
        <f>I55+I58+I61</f>
        <v>743.7</v>
      </c>
    </row>
    <row r="55" spans="1:9" ht="49.5" customHeight="1">
      <c r="A55" s="117">
        <v>43</v>
      </c>
      <c r="B55" s="118" t="s">
        <v>193</v>
      </c>
      <c r="C55" s="118">
        <v>557</v>
      </c>
      <c r="D55" s="119" t="s">
        <v>158</v>
      </c>
      <c r="E55" s="119" t="s">
        <v>246</v>
      </c>
      <c r="F55" s="119"/>
      <c r="G55" s="120">
        <v>176.8</v>
      </c>
      <c r="H55" s="120">
        <v>220.4</v>
      </c>
      <c r="I55" s="120">
        <v>250.8</v>
      </c>
    </row>
    <row r="56" spans="1:9" ht="26.25" customHeight="1">
      <c r="A56" s="117">
        <v>44</v>
      </c>
      <c r="B56" s="118" t="s">
        <v>81</v>
      </c>
      <c r="C56" s="118">
        <v>557</v>
      </c>
      <c r="D56" s="119" t="s">
        <v>158</v>
      </c>
      <c r="E56" s="119" t="s">
        <v>246</v>
      </c>
      <c r="F56" s="119" t="s">
        <v>240</v>
      </c>
      <c r="G56" s="120">
        <v>176.8</v>
      </c>
      <c r="H56" s="120">
        <v>220.4</v>
      </c>
      <c r="I56" s="120">
        <v>250.8</v>
      </c>
    </row>
    <row r="57" spans="1:9" ht="29.25" customHeight="1">
      <c r="A57" s="117">
        <v>45</v>
      </c>
      <c r="B57" s="118" t="s">
        <v>194</v>
      </c>
      <c r="C57" s="118">
        <v>557</v>
      </c>
      <c r="D57" s="119" t="s">
        <v>158</v>
      </c>
      <c r="E57" s="119" t="s">
        <v>246</v>
      </c>
      <c r="F57" s="119" t="s">
        <v>95</v>
      </c>
      <c r="G57" s="120">
        <v>176.8</v>
      </c>
      <c r="H57" s="120">
        <v>220.4</v>
      </c>
      <c r="I57" s="120">
        <v>250.8</v>
      </c>
    </row>
    <row r="58" spans="1:9" ht="55.5" customHeight="1">
      <c r="A58" s="117">
        <v>46</v>
      </c>
      <c r="B58" s="118" t="s">
        <v>278</v>
      </c>
      <c r="C58" s="118">
        <v>557</v>
      </c>
      <c r="D58" s="119" t="s">
        <v>158</v>
      </c>
      <c r="E58" s="119" t="s">
        <v>279</v>
      </c>
      <c r="F58" s="119"/>
      <c r="G58" s="120">
        <v>5.95</v>
      </c>
      <c r="H58" s="120">
        <v>4.744</v>
      </c>
      <c r="I58" s="120"/>
    </row>
    <row r="59" spans="1:9" ht="23.25" customHeight="1">
      <c r="A59" s="117">
        <v>47</v>
      </c>
      <c r="B59" s="118" t="s">
        <v>81</v>
      </c>
      <c r="C59" s="118">
        <v>557</v>
      </c>
      <c r="D59" s="119" t="s">
        <v>158</v>
      </c>
      <c r="E59" s="119" t="s">
        <v>279</v>
      </c>
      <c r="F59" s="119" t="s">
        <v>240</v>
      </c>
      <c r="G59" s="120">
        <v>5.95</v>
      </c>
      <c r="H59" s="120">
        <v>4.744</v>
      </c>
      <c r="I59" s="120"/>
    </row>
    <row r="60" spans="1:9" ht="29.25" customHeight="1">
      <c r="A60" s="117">
        <v>48</v>
      </c>
      <c r="B60" s="118" t="s">
        <v>194</v>
      </c>
      <c r="C60" s="118">
        <v>557</v>
      </c>
      <c r="D60" s="119" t="s">
        <v>158</v>
      </c>
      <c r="E60" s="119" t="s">
        <v>279</v>
      </c>
      <c r="F60" s="119" t="s">
        <v>95</v>
      </c>
      <c r="G60" s="120">
        <v>5.95</v>
      </c>
      <c r="H60" s="120">
        <v>4.744</v>
      </c>
      <c r="I60" s="120"/>
    </row>
    <row r="61" spans="1:9" ht="51.75" customHeight="1">
      <c r="A61" s="117">
        <v>49</v>
      </c>
      <c r="B61" s="118" t="s">
        <v>302</v>
      </c>
      <c r="C61" s="118">
        <v>557</v>
      </c>
      <c r="D61" s="119" t="s">
        <v>158</v>
      </c>
      <c r="E61" s="119" t="s">
        <v>303</v>
      </c>
      <c r="F61" s="119"/>
      <c r="G61" s="120">
        <v>457</v>
      </c>
      <c r="H61" s="120">
        <v>474.433</v>
      </c>
      <c r="I61" s="120">
        <v>492.9</v>
      </c>
    </row>
    <row r="62" spans="1:9" ht="29.25" customHeight="1">
      <c r="A62" s="117">
        <v>50</v>
      </c>
      <c r="B62" s="118" t="s">
        <v>81</v>
      </c>
      <c r="C62" s="118">
        <v>557</v>
      </c>
      <c r="D62" s="119" t="s">
        <v>158</v>
      </c>
      <c r="E62" s="119" t="s">
        <v>303</v>
      </c>
      <c r="F62" s="119" t="s">
        <v>240</v>
      </c>
      <c r="G62" s="120">
        <v>457</v>
      </c>
      <c r="H62" s="120">
        <v>474.433</v>
      </c>
      <c r="I62" s="120">
        <v>492.9</v>
      </c>
    </row>
    <row r="63" spans="1:9" ht="29.25" customHeight="1">
      <c r="A63" s="117">
        <v>51</v>
      </c>
      <c r="B63" s="118" t="s">
        <v>194</v>
      </c>
      <c r="C63" s="118">
        <v>557</v>
      </c>
      <c r="D63" s="119" t="s">
        <v>158</v>
      </c>
      <c r="E63" s="119" t="s">
        <v>303</v>
      </c>
      <c r="F63" s="119" t="s">
        <v>95</v>
      </c>
      <c r="G63" s="120">
        <v>457</v>
      </c>
      <c r="H63" s="120">
        <v>474.433</v>
      </c>
      <c r="I63" s="120">
        <v>492.9</v>
      </c>
    </row>
    <row r="64" spans="1:9" ht="54.75" customHeight="1">
      <c r="A64" s="117">
        <v>52</v>
      </c>
      <c r="B64" s="127" t="s">
        <v>344</v>
      </c>
      <c r="C64" s="118">
        <v>557</v>
      </c>
      <c r="D64" s="119" t="s">
        <v>158</v>
      </c>
      <c r="E64" s="119" t="s">
        <v>334</v>
      </c>
      <c r="F64" s="119"/>
      <c r="G64" s="120">
        <v>30</v>
      </c>
      <c r="H64" s="120"/>
      <c r="I64" s="120"/>
    </row>
    <row r="65" spans="1:9" ht="29.25" customHeight="1">
      <c r="A65" s="117">
        <v>53</v>
      </c>
      <c r="B65" s="118" t="s">
        <v>81</v>
      </c>
      <c r="C65" s="118">
        <v>557</v>
      </c>
      <c r="D65" s="119" t="s">
        <v>158</v>
      </c>
      <c r="E65" s="119" t="s">
        <v>334</v>
      </c>
      <c r="F65" s="119" t="s">
        <v>240</v>
      </c>
      <c r="G65" s="120">
        <v>30</v>
      </c>
      <c r="H65" s="120"/>
      <c r="I65" s="120"/>
    </row>
    <row r="66" spans="1:9" ht="29.25" customHeight="1">
      <c r="A66" s="117">
        <v>54</v>
      </c>
      <c r="B66" s="118" t="s">
        <v>194</v>
      </c>
      <c r="C66" s="118">
        <v>557</v>
      </c>
      <c r="D66" s="119" t="s">
        <v>158</v>
      </c>
      <c r="E66" s="119" t="s">
        <v>334</v>
      </c>
      <c r="F66" s="119" t="s">
        <v>95</v>
      </c>
      <c r="G66" s="120">
        <v>30</v>
      </c>
      <c r="H66" s="120"/>
      <c r="I66" s="120"/>
    </row>
    <row r="67" spans="1:9" ht="55.5" customHeight="1">
      <c r="A67" s="117">
        <v>55</v>
      </c>
      <c r="B67" s="127" t="s">
        <v>343</v>
      </c>
      <c r="C67" s="118">
        <v>557</v>
      </c>
      <c r="D67" s="119" t="s">
        <v>158</v>
      </c>
      <c r="E67" s="119" t="s">
        <v>335</v>
      </c>
      <c r="F67" s="119"/>
      <c r="G67" s="120">
        <v>2241.5</v>
      </c>
      <c r="H67" s="120"/>
      <c r="I67" s="120"/>
    </row>
    <row r="68" spans="1:9" ht="29.25" customHeight="1">
      <c r="A68" s="117">
        <v>56</v>
      </c>
      <c r="B68" s="118" t="s">
        <v>81</v>
      </c>
      <c r="C68" s="118">
        <v>557</v>
      </c>
      <c r="D68" s="119" t="s">
        <v>158</v>
      </c>
      <c r="E68" s="119" t="s">
        <v>335</v>
      </c>
      <c r="F68" s="119" t="s">
        <v>240</v>
      </c>
      <c r="G68" s="120">
        <v>2241.5</v>
      </c>
      <c r="H68" s="120"/>
      <c r="I68" s="120"/>
    </row>
    <row r="69" spans="1:9" ht="29.25" customHeight="1">
      <c r="A69" s="117">
        <v>57</v>
      </c>
      <c r="B69" s="118" t="s">
        <v>194</v>
      </c>
      <c r="C69" s="118">
        <v>557</v>
      </c>
      <c r="D69" s="119" t="s">
        <v>158</v>
      </c>
      <c r="E69" s="119" t="s">
        <v>335</v>
      </c>
      <c r="F69" s="119" t="s">
        <v>95</v>
      </c>
      <c r="G69" s="120">
        <v>2241.5</v>
      </c>
      <c r="H69" s="120"/>
      <c r="I69" s="120"/>
    </row>
    <row r="70" spans="1:9" ht="13.5" customHeight="1">
      <c r="A70" s="117">
        <v>58</v>
      </c>
      <c r="B70" s="118" t="s">
        <v>195</v>
      </c>
      <c r="C70" s="118">
        <v>557</v>
      </c>
      <c r="D70" s="119" t="s">
        <v>196</v>
      </c>
      <c r="E70" s="119"/>
      <c r="F70" s="119"/>
      <c r="G70" s="120">
        <f>G71</f>
        <v>406.90000000000003</v>
      </c>
      <c r="H70" s="120">
        <f>H71</f>
        <v>611.781</v>
      </c>
      <c r="I70" s="120">
        <f>I71</f>
        <v>646.059</v>
      </c>
    </row>
    <row r="71" spans="1:9" ht="22.5" customHeight="1">
      <c r="A71" s="117">
        <v>59</v>
      </c>
      <c r="B71" s="118" t="s">
        <v>76</v>
      </c>
      <c r="C71" s="118">
        <v>557</v>
      </c>
      <c r="D71" s="119" t="s">
        <v>159</v>
      </c>
      <c r="E71" s="119"/>
      <c r="F71" s="119"/>
      <c r="G71" s="120">
        <f>G73+G76+G79</f>
        <v>406.90000000000003</v>
      </c>
      <c r="H71" s="120">
        <f>H72+H75+H78</f>
        <v>611.781</v>
      </c>
      <c r="I71" s="120">
        <f>I72+I75+I78</f>
        <v>646.059</v>
      </c>
    </row>
    <row r="72" spans="1:9" ht="15.75" customHeight="1">
      <c r="A72" s="117">
        <v>60</v>
      </c>
      <c r="B72" s="118" t="s">
        <v>99</v>
      </c>
      <c r="C72" s="118">
        <v>557</v>
      </c>
      <c r="D72" s="119" t="s">
        <v>159</v>
      </c>
      <c r="E72" s="119" t="s">
        <v>180</v>
      </c>
      <c r="F72" s="119"/>
      <c r="G72" s="120">
        <v>292.021</v>
      </c>
      <c r="H72" s="120">
        <v>391.9</v>
      </c>
      <c r="I72" s="120">
        <v>393.659</v>
      </c>
    </row>
    <row r="73" spans="1:9" ht="15.75" customHeight="1">
      <c r="A73" s="117">
        <v>61</v>
      </c>
      <c r="B73" s="118" t="s">
        <v>81</v>
      </c>
      <c r="C73" s="118">
        <v>557</v>
      </c>
      <c r="D73" s="119" t="s">
        <v>159</v>
      </c>
      <c r="E73" s="119" t="s">
        <v>180</v>
      </c>
      <c r="F73" s="119" t="s">
        <v>240</v>
      </c>
      <c r="G73" s="120">
        <v>292.021</v>
      </c>
      <c r="H73" s="120">
        <v>391.9</v>
      </c>
      <c r="I73" s="120">
        <v>393.659</v>
      </c>
    </row>
    <row r="74" spans="1:9" ht="27" customHeight="1">
      <c r="A74" s="117">
        <v>62</v>
      </c>
      <c r="B74" s="118" t="s">
        <v>194</v>
      </c>
      <c r="C74" s="118">
        <v>557</v>
      </c>
      <c r="D74" s="119" t="s">
        <v>159</v>
      </c>
      <c r="E74" s="119" t="s">
        <v>180</v>
      </c>
      <c r="F74" s="119" t="s">
        <v>95</v>
      </c>
      <c r="G74" s="120">
        <v>292.021</v>
      </c>
      <c r="H74" s="120">
        <v>391.9</v>
      </c>
      <c r="I74" s="120">
        <v>400</v>
      </c>
    </row>
    <row r="75" spans="1:9" ht="20.25" customHeight="1">
      <c r="A75" s="117">
        <v>63</v>
      </c>
      <c r="B75" s="118" t="s">
        <v>280</v>
      </c>
      <c r="C75" s="118">
        <v>557</v>
      </c>
      <c r="D75" s="119" t="s">
        <v>159</v>
      </c>
      <c r="E75" s="119" t="s">
        <v>281</v>
      </c>
      <c r="F75" s="119"/>
      <c r="G75" s="120">
        <v>50</v>
      </c>
      <c r="H75" s="120">
        <v>50</v>
      </c>
      <c r="I75" s="120">
        <v>50</v>
      </c>
    </row>
    <row r="76" spans="1:9" ht="21.75" customHeight="1">
      <c r="A76" s="117">
        <v>64</v>
      </c>
      <c r="B76" s="118" t="s">
        <v>81</v>
      </c>
      <c r="C76" s="118">
        <v>557</v>
      </c>
      <c r="D76" s="119" t="s">
        <v>159</v>
      </c>
      <c r="E76" s="119" t="s">
        <v>281</v>
      </c>
      <c r="F76" s="119" t="s">
        <v>240</v>
      </c>
      <c r="G76" s="120">
        <v>50</v>
      </c>
      <c r="H76" s="120">
        <v>50</v>
      </c>
      <c r="I76" s="120">
        <v>50</v>
      </c>
    </row>
    <row r="77" spans="1:9" ht="27" customHeight="1">
      <c r="A77" s="117">
        <v>65</v>
      </c>
      <c r="B77" s="118" t="s">
        <v>194</v>
      </c>
      <c r="C77" s="118">
        <v>557</v>
      </c>
      <c r="D77" s="119" t="s">
        <v>159</v>
      </c>
      <c r="E77" s="119" t="s">
        <v>281</v>
      </c>
      <c r="F77" s="119" t="s">
        <v>95</v>
      </c>
      <c r="G77" s="120">
        <v>50</v>
      </c>
      <c r="H77" s="120">
        <v>50</v>
      </c>
      <c r="I77" s="120">
        <v>50</v>
      </c>
    </row>
    <row r="78" spans="1:9" ht="27" customHeight="1">
      <c r="A78" s="117">
        <v>66</v>
      </c>
      <c r="B78" s="118" t="s">
        <v>282</v>
      </c>
      <c r="C78" s="118">
        <v>557</v>
      </c>
      <c r="D78" s="119" t="s">
        <v>159</v>
      </c>
      <c r="E78" s="119" t="s">
        <v>283</v>
      </c>
      <c r="F78" s="119"/>
      <c r="G78" s="120">
        <v>64.879</v>
      </c>
      <c r="H78" s="120">
        <v>169.881</v>
      </c>
      <c r="I78" s="120">
        <v>202.4</v>
      </c>
    </row>
    <row r="79" spans="1:9" ht="27" customHeight="1">
      <c r="A79" s="117">
        <v>67</v>
      </c>
      <c r="B79" s="118" t="s">
        <v>81</v>
      </c>
      <c r="C79" s="118">
        <v>557</v>
      </c>
      <c r="D79" s="119" t="s">
        <v>159</v>
      </c>
      <c r="E79" s="119" t="s">
        <v>283</v>
      </c>
      <c r="F79" s="119" t="s">
        <v>240</v>
      </c>
      <c r="G79" s="120">
        <v>64.879</v>
      </c>
      <c r="H79" s="120">
        <v>169.881</v>
      </c>
      <c r="I79" s="120">
        <v>202.4</v>
      </c>
    </row>
    <row r="80" spans="1:9" ht="27" customHeight="1">
      <c r="A80" s="117">
        <v>68</v>
      </c>
      <c r="B80" s="118" t="s">
        <v>194</v>
      </c>
      <c r="C80" s="118">
        <v>557</v>
      </c>
      <c r="D80" s="119" t="s">
        <v>159</v>
      </c>
      <c r="E80" s="119" t="s">
        <v>283</v>
      </c>
      <c r="F80" s="119" t="s">
        <v>95</v>
      </c>
      <c r="G80" s="120">
        <v>64.879</v>
      </c>
      <c r="H80" s="120">
        <v>169.881</v>
      </c>
      <c r="I80" s="120">
        <v>202.4</v>
      </c>
    </row>
    <row r="81" spans="1:9" ht="29.25" customHeight="1">
      <c r="A81" s="117">
        <v>69</v>
      </c>
      <c r="B81" s="125" t="s">
        <v>247</v>
      </c>
      <c r="C81" s="118">
        <v>557</v>
      </c>
      <c r="D81" s="119" t="s">
        <v>161</v>
      </c>
      <c r="E81" s="119" t="s">
        <v>248</v>
      </c>
      <c r="F81" s="119" t="s">
        <v>242</v>
      </c>
      <c r="G81" s="120">
        <v>1280.99</v>
      </c>
      <c r="H81" s="120">
        <v>1280.99</v>
      </c>
      <c r="I81" s="120">
        <v>1280.99</v>
      </c>
    </row>
    <row r="82" spans="1:9" ht="29.25" customHeight="1">
      <c r="A82" s="117">
        <v>70</v>
      </c>
      <c r="B82" s="125" t="s">
        <v>63</v>
      </c>
      <c r="C82" s="118">
        <v>557</v>
      </c>
      <c r="D82" s="119" t="s">
        <v>161</v>
      </c>
      <c r="E82" s="119" t="s">
        <v>248</v>
      </c>
      <c r="F82" s="119" t="s">
        <v>197</v>
      </c>
      <c r="G82" s="120">
        <v>1280.99</v>
      </c>
      <c r="H82" s="120">
        <v>1280.99</v>
      </c>
      <c r="I82" s="120">
        <v>1280.99</v>
      </c>
    </row>
    <row r="83" spans="1:9" ht="55.5" customHeight="1">
      <c r="A83" s="117">
        <v>71</v>
      </c>
      <c r="B83" s="125" t="s">
        <v>284</v>
      </c>
      <c r="C83" s="118">
        <v>557</v>
      </c>
      <c r="D83" s="119" t="s">
        <v>161</v>
      </c>
      <c r="E83" s="119" t="s">
        <v>205</v>
      </c>
      <c r="F83" s="119" t="s">
        <v>197</v>
      </c>
      <c r="G83" s="120">
        <v>1280.99</v>
      </c>
      <c r="H83" s="120">
        <v>1280.99</v>
      </c>
      <c r="I83" s="120">
        <v>1280.99</v>
      </c>
    </row>
    <row r="84" spans="1:9" ht="29.25" customHeight="1">
      <c r="A84" s="117">
        <v>72</v>
      </c>
      <c r="B84" s="125" t="s">
        <v>328</v>
      </c>
      <c r="C84" s="118">
        <v>557</v>
      </c>
      <c r="D84" s="119" t="s">
        <v>323</v>
      </c>
      <c r="E84" s="119" t="s">
        <v>324</v>
      </c>
      <c r="F84" s="119"/>
      <c r="G84" s="120">
        <v>100</v>
      </c>
      <c r="H84" s="120"/>
      <c r="I84" s="120"/>
    </row>
    <row r="85" spans="1:9" ht="33" customHeight="1">
      <c r="A85" s="117">
        <v>73</v>
      </c>
      <c r="B85" s="112" t="s">
        <v>325</v>
      </c>
      <c r="C85" s="118">
        <v>557</v>
      </c>
      <c r="D85" s="119" t="s">
        <v>323</v>
      </c>
      <c r="E85" s="119" t="s">
        <v>324</v>
      </c>
      <c r="F85" s="119"/>
      <c r="G85" s="120">
        <v>100</v>
      </c>
      <c r="H85" s="120"/>
      <c r="I85" s="120"/>
    </row>
    <row r="86" spans="1:9" ht="39" customHeight="1">
      <c r="A86" s="117">
        <v>74</v>
      </c>
      <c r="B86" s="118" t="s">
        <v>81</v>
      </c>
      <c r="C86" s="118">
        <v>557</v>
      </c>
      <c r="D86" s="119" t="s">
        <v>323</v>
      </c>
      <c r="E86" s="119" t="s">
        <v>324</v>
      </c>
      <c r="F86" s="119" t="s">
        <v>240</v>
      </c>
      <c r="G86" s="120">
        <v>100</v>
      </c>
      <c r="H86" s="120"/>
      <c r="I86" s="120"/>
    </row>
    <row r="87" spans="1:9" ht="38.25" customHeight="1">
      <c r="A87" s="117">
        <v>75</v>
      </c>
      <c r="B87" s="118" t="s">
        <v>194</v>
      </c>
      <c r="C87" s="118">
        <v>557</v>
      </c>
      <c r="D87" s="119" t="s">
        <v>323</v>
      </c>
      <c r="E87" s="119" t="s">
        <v>324</v>
      </c>
      <c r="F87" s="119" t="s">
        <v>95</v>
      </c>
      <c r="G87" s="120">
        <v>100</v>
      </c>
      <c r="H87" s="120"/>
      <c r="I87" s="120"/>
    </row>
    <row r="88" spans="1:9" ht="15" customHeight="1">
      <c r="A88" s="117">
        <v>76</v>
      </c>
      <c r="B88" s="118" t="s">
        <v>89</v>
      </c>
      <c r="C88" s="118">
        <v>557</v>
      </c>
      <c r="D88" s="119"/>
      <c r="E88" s="119"/>
      <c r="F88" s="119"/>
      <c r="G88" s="120"/>
      <c r="H88" s="120">
        <v>271.53</v>
      </c>
      <c r="I88" s="120">
        <v>470.654</v>
      </c>
    </row>
    <row r="89" spans="1:9" ht="15" customHeight="1">
      <c r="A89" s="117"/>
      <c r="B89" s="111" t="s">
        <v>198</v>
      </c>
      <c r="C89" s="111"/>
      <c r="D89" s="128"/>
      <c r="E89" s="128"/>
      <c r="F89" s="128"/>
      <c r="G89" s="80">
        <f>G10</f>
        <v>12417.223</v>
      </c>
      <c r="H89" s="80">
        <f>H10</f>
        <v>9609.206000000002</v>
      </c>
      <c r="I89" s="80">
        <f>I10</f>
        <v>9589.310000000001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5">
      <selection activeCell="R12" sqref="R12"/>
    </sheetView>
  </sheetViews>
  <sheetFormatPr defaultColWidth="9.00390625" defaultRowHeight="12.75"/>
  <cols>
    <col min="1" max="1" width="4.625" style="1" customWidth="1"/>
    <col min="2" max="2" width="55.125" style="7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1:14" ht="11.25" customHeight="1">
      <c r="A1" s="10"/>
      <c r="B1" s="85"/>
      <c r="C1" s="134"/>
      <c r="D1" s="189"/>
      <c r="E1" s="189"/>
      <c r="F1" s="189"/>
      <c r="G1" s="189"/>
      <c r="H1" s="189"/>
      <c r="I1" s="189"/>
      <c r="J1" s="78" t="s">
        <v>68</v>
      </c>
      <c r="K1" s="134"/>
      <c r="L1" s="134"/>
      <c r="M1" s="189"/>
      <c r="N1" s="189"/>
    </row>
    <row r="2" spans="1:14" ht="11.25" customHeight="1">
      <c r="A2" s="10"/>
      <c r="B2" s="85"/>
      <c r="C2" s="203" t="s">
        <v>338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1.25" customHeight="1">
      <c r="A3" s="10"/>
      <c r="B3" s="85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12"/>
      <c r="N3" s="112"/>
    </row>
    <row r="4" spans="1:14" ht="10.5" customHeight="1">
      <c r="A4" s="10"/>
      <c r="B4" s="85"/>
      <c r="C4" s="113"/>
      <c r="D4" s="112"/>
      <c r="E4" s="112"/>
      <c r="F4" s="112"/>
      <c r="G4" s="112"/>
      <c r="H4" s="112"/>
      <c r="I4" s="112"/>
      <c r="J4" s="202"/>
      <c r="K4" s="202"/>
      <c r="L4" s="113"/>
      <c r="M4" s="112"/>
      <c r="N4" s="112"/>
    </row>
    <row r="5" spans="1:14" ht="6.75" customHeight="1">
      <c r="A5" s="10"/>
      <c r="B5" s="129"/>
      <c r="C5" s="130"/>
      <c r="D5" s="112"/>
      <c r="E5" s="112"/>
      <c r="F5" s="112"/>
      <c r="G5" s="112"/>
      <c r="H5" s="112"/>
      <c r="I5" s="112"/>
      <c r="J5" s="130"/>
      <c r="K5" s="112"/>
      <c r="L5" s="112"/>
      <c r="M5" s="112"/>
      <c r="N5" s="112"/>
    </row>
    <row r="6" spans="1:14" ht="13.5" customHeight="1">
      <c r="A6" s="10"/>
      <c r="B6" s="201" t="s">
        <v>83</v>
      </c>
      <c r="C6" s="201"/>
      <c r="D6" s="112"/>
      <c r="E6" s="112"/>
      <c r="F6" s="112"/>
      <c r="G6" s="112"/>
      <c r="H6" s="112"/>
      <c r="I6" s="112"/>
      <c r="J6" s="79" t="s">
        <v>258</v>
      </c>
      <c r="K6" s="112"/>
      <c r="L6" s="112"/>
      <c r="M6" s="112"/>
      <c r="N6" s="112"/>
    </row>
    <row r="7" spans="1:14" ht="9.75" customHeight="1">
      <c r="A7" s="10"/>
      <c r="B7" s="204" t="s">
        <v>297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112"/>
      <c r="N7" s="112"/>
    </row>
    <row r="8" spans="1:14" ht="12.75" customHeight="1" thickBot="1">
      <c r="A8" s="10"/>
      <c r="B8" s="131"/>
      <c r="C8" s="132"/>
      <c r="D8" s="112"/>
      <c r="E8" s="112"/>
      <c r="F8" s="112"/>
      <c r="G8" s="112"/>
      <c r="H8" s="112"/>
      <c r="I8" s="112"/>
      <c r="J8" s="132"/>
      <c r="K8" s="112"/>
      <c r="L8" s="112"/>
      <c r="M8" s="112"/>
      <c r="N8" s="112"/>
    </row>
    <row r="9" spans="1:14" ht="36" customHeight="1">
      <c r="A9" s="3" t="s">
        <v>55</v>
      </c>
      <c r="B9" s="4" t="s">
        <v>69</v>
      </c>
      <c r="C9" s="4" t="s">
        <v>151</v>
      </c>
      <c r="D9" s="4" t="s">
        <v>85</v>
      </c>
      <c r="E9" s="4" t="s">
        <v>86</v>
      </c>
      <c r="F9" s="5" t="s">
        <v>87</v>
      </c>
      <c r="G9" s="5" t="s">
        <v>72</v>
      </c>
      <c r="H9" s="5" t="s">
        <v>72</v>
      </c>
      <c r="I9" s="8" t="s">
        <v>72</v>
      </c>
      <c r="J9" s="4" t="s">
        <v>254</v>
      </c>
      <c r="K9" s="23" t="s">
        <v>287</v>
      </c>
      <c r="L9" s="24" t="s">
        <v>301</v>
      </c>
      <c r="M9" s="112"/>
      <c r="N9" s="112"/>
    </row>
    <row r="10" spans="1:14" ht="19.5" customHeight="1">
      <c r="A10" s="45"/>
      <c r="B10" s="46">
        <v>1</v>
      </c>
      <c r="C10" s="46">
        <v>3</v>
      </c>
      <c r="D10" s="46">
        <v>4</v>
      </c>
      <c r="E10" s="47">
        <v>5</v>
      </c>
      <c r="F10" s="48">
        <v>6</v>
      </c>
      <c r="G10" s="9"/>
      <c r="H10" s="9"/>
      <c r="I10" s="9"/>
      <c r="J10" s="46">
        <v>4</v>
      </c>
      <c r="K10" s="49">
        <v>5</v>
      </c>
      <c r="L10" s="50">
        <v>6</v>
      </c>
      <c r="M10" s="112"/>
      <c r="N10" s="112"/>
    </row>
    <row r="11" spans="1:14" ht="21" customHeight="1">
      <c r="A11" s="52">
        <v>1</v>
      </c>
      <c r="B11" s="21" t="s">
        <v>73</v>
      </c>
      <c r="C11" s="15" t="s">
        <v>152</v>
      </c>
      <c r="D11" s="16" t="e">
        <f>D12+#REF!+D13+#REF!+#REF!+#REF!+#REF!</f>
        <v>#REF!</v>
      </c>
      <c r="E11" s="16" t="e">
        <f>E12+#REF!+E13+#REF!+#REF!+#REF!+#REF!</f>
        <v>#REF!</v>
      </c>
      <c r="F11" s="16" t="e">
        <f>F12+#REF!+F13+#REF!+#REF!+#REF!+#REF!</f>
        <v>#REF!</v>
      </c>
      <c r="G11" s="53"/>
      <c r="H11" s="53"/>
      <c r="I11" s="53"/>
      <c r="J11" s="76">
        <f>J12+J13+J15+J16</f>
        <v>7604.151</v>
      </c>
      <c r="K11" s="76">
        <f>K12+K13+K15+K16</f>
        <v>6626.385</v>
      </c>
      <c r="L11" s="76">
        <f>L12+L13+L15+L16</f>
        <v>6397.727000000001</v>
      </c>
      <c r="M11" s="112"/>
      <c r="N11" s="112"/>
    </row>
    <row r="12" spans="1:14" ht="31.5" customHeight="1">
      <c r="A12" s="52">
        <v>2</v>
      </c>
      <c r="B12" s="21" t="s">
        <v>74</v>
      </c>
      <c r="C12" s="15" t="s">
        <v>66</v>
      </c>
      <c r="D12" s="16" t="e">
        <f>'[1]Приложение 6'!I147</f>
        <v>#REF!</v>
      </c>
      <c r="E12" s="16" t="e">
        <f>'[1]Приложение 6'!J147</f>
        <v>#REF!</v>
      </c>
      <c r="F12" s="16">
        <f>'[1]Приложение 6'!K147</f>
        <v>6256.59</v>
      </c>
      <c r="G12" s="17" t="e">
        <f>#REF!+#REF!</f>
        <v>#REF!</v>
      </c>
      <c r="H12" s="17" t="e">
        <f>#REF!+#REF!</f>
        <v>#REF!</v>
      </c>
      <c r="I12" s="17" t="e">
        <f>#REF!+#REF!</f>
        <v>#REF!</v>
      </c>
      <c r="J12" s="76">
        <f>ведомственые!G12</f>
        <v>820.354</v>
      </c>
      <c r="K12" s="76">
        <f>ведомственые!H12</f>
        <v>820.354</v>
      </c>
      <c r="L12" s="76">
        <f>ведомственые!I12</f>
        <v>820.354</v>
      </c>
      <c r="M12" s="112"/>
      <c r="N12" s="112"/>
    </row>
    <row r="13" spans="1:14" ht="39" customHeight="1">
      <c r="A13" s="52">
        <v>3</v>
      </c>
      <c r="B13" s="21" t="s">
        <v>88</v>
      </c>
      <c r="C13" s="15" t="s">
        <v>153</v>
      </c>
      <c r="D13" s="16" t="e">
        <f>'[1]Приложение 6'!I13+'[1]Приложение 6'!I172</f>
        <v>#REF!</v>
      </c>
      <c r="E13" s="16" t="e">
        <f>'[1]Приложение 6'!J13+'[1]Приложение 6'!J172</f>
        <v>#REF!</v>
      </c>
      <c r="F13" s="16">
        <f>'[1]Приложение 6'!K13+'[1]Приложение 6'!K172</f>
        <v>39375.689999999995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76">
        <f>ведомственые!G16</f>
        <v>5632.592</v>
      </c>
      <c r="K13" s="84">
        <v>5459.285</v>
      </c>
      <c r="L13" s="76">
        <f>ведомственые!I16</f>
        <v>5163.627</v>
      </c>
      <c r="M13" s="112"/>
      <c r="N13" s="112"/>
    </row>
    <row r="14" spans="1:14" ht="39" customHeight="1">
      <c r="A14" s="52">
        <v>4</v>
      </c>
      <c r="B14" s="21" t="s">
        <v>331</v>
      </c>
      <c r="C14" s="15" t="s">
        <v>329</v>
      </c>
      <c r="D14" s="16">
        <v>1</v>
      </c>
      <c r="E14" s="16"/>
      <c r="F14" s="16"/>
      <c r="G14" s="18"/>
      <c r="H14" s="18"/>
      <c r="I14" s="18"/>
      <c r="J14" s="76">
        <v>1</v>
      </c>
      <c r="K14" s="84"/>
      <c r="L14" s="76"/>
      <c r="M14" s="112"/>
      <c r="N14" s="112"/>
    </row>
    <row r="15" spans="1:14" ht="14.25" customHeight="1">
      <c r="A15" s="52">
        <v>5</v>
      </c>
      <c r="B15" s="54" t="s">
        <v>150</v>
      </c>
      <c r="C15" s="15" t="s">
        <v>154</v>
      </c>
      <c r="D15" s="16"/>
      <c r="E15" s="16"/>
      <c r="F15" s="16"/>
      <c r="G15" s="18"/>
      <c r="H15" s="18"/>
      <c r="I15" s="18"/>
      <c r="J15" s="76">
        <v>50</v>
      </c>
      <c r="K15" s="76">
        <v>50</v>
      </c>
      <c r="L15" s="76">
        <v>50</v>
      </c>
      <c r="M15" s="112"/>
      <c r="N15" s="112"/>
    </row>
    <row r="16" spans="1:14" ht="14.25" customHeight="1">
      <c r="A16" s="52">
        <v>6</v>
      </c>
      <c r="B16" s="54" t="s">
        <v>172</v>
      </c>
      <c r="C16" s="15" t="s">
        <v>173</v>
      </c>
      <c r="D16" s="16"/>
      <c r="E16" s="16"/>
      <c r="F16" s="16"/>
      <c r="G16" s="18"/>
      <c r="H16" s="18"/>
      <c r="I16" s="18"/>
      <c r="J16" s="76">
        <f>ведомственые!G34</f>
        <v>1101.205</v>
      </c>
      <c r="K16" s="80">
        <f>ведомственые!H34</f>
        <v>296.746</v>
      </c>
      <c r="L16" s="76">
        <f>ведомственые!I34</f>
        <v>363.746</v>
      </c>
      <c r="M16" s="112"/>
      <c r="N16" s="112"/>
    </row>
    <row r="17" spans="1:14" ht="15" customHeight="1">
      <c r="A17" s="52">
        <v>7</v>
      </c>
      <c r="B17" s="54" t="s">
        <v>147</v>
      </c>
      <c r="C17" s="15" t="s">
        <v>155</v>
      </c>
      <c r="D17" s="16"/>
      <c r="E17" s="16"/>
      <c r="F17" s="16"/>
      <c r="G17" s="18"/>
      <c r="H17" s="18"/>
      <c r="I17" s="18"/>
      <c r="J17" s="76">
        <f>ведомственые!G41</f>
        <v>91.35</v>
      </c>
      <c r="K17" s="81">
        <v>83.1</v>
      </c>
      <c r="L17" s="76"/>
      <c r="M17" s="112"/>
      <c r="N17" s="112"/>
    </row>
    <row r="18" spans="1:14" ht="15" customHeight="1">
      <c r="A18" s="52">
        <v>8</v>
      </c>
      <c r="B18" s="54" t="s">
        <v>256</v>
      </c>
      <c r="C18" s="15" t="s">
        <v>156</v>
      </c>
      <c r="D18" s="16" t="str">
        <f>'[1]Приложение 6'!I180</f>
        <v>00 21</v>
      </c>
      <c r="E18" s="16">
        <f>'[1]Приложение 6'!J180</f>
        <v>240</v>
      </c>
      <c r="F18" s="16">
        <f>'[1]Приложение 6'!K180</f>
        <v>1663.23</v>
      </c>
      <c r="G18" s="51"/>
      <c r="H18" s="51"/>
      <c r="I18" s="51"/>
      <c r="J18" s="76">
        <f>ведомственые!G42</f>
        <v>91.35</v>
      </c>
      <c r="K18" s="81">
        <v>83.1</v>
      </c>
      <c r="L18" s="76"/>
      <c r="M18" s="112"/>
      <c r="N18" s="112"/>
    </row>
    <row r="19" spans="1:14" ht="15" customHeight="1">
      <c r="A19" s="52">
        <v>9</v>
      </c>
      <c r="B19" s="54" t="s">
        <v>320</v>
      </c>
      <c r="C19" s="15" t="s">
        <v>313</v>
      </c>
      <c r="D19" s="16">
        <v>15.111</v>
      </c>
      <c r="E19" s="16"/>
      <c r="F19" s="16"/>
      <c r="G19" s="51"/>
      <c r="H19" s="51"/>
      <c r="I19" s="51"/>
      <c r="J19" s="76">
        <v>22.582</v>
      </c>
      <c r="K19" s="81">
        <v>35.843</v>
      </c>
      <c r="L19" s="76">
        <v>50.18</v>
      </c>
      <c r="M19" s="112"/>
      <c r="N19" s="112"/>
    </row>
    <row r="20" spans="1:14" ht="15" customHeight="1">
      <c r="A20" s="52">
        <v>10</v>
      </c>
      <c r="B20" s="54" t="s">
        <v>314</v>
      </c>
      <c r="C20" s="15" t="s">
        <v>315</v>
      </c>
      <c r="D20" s="16">
        <v>15.111</v>
      </c>
      <c r="E20" s="16"/>
      <c r="F20" s="16"/>
      <c r="G20" s="51"/>
      <c r="H20" s="51"/>
      <c r="I20" s="51"/>
      <c r="J20" s="76">
        <v>22.582</v>
      </c>
      <c r="K20" s="81">
        <v>35.843</v>
      </c>
      <c r="L20" s="76">
        <v>50.18</v>
      </c>
      <c r="M20" s="112"/>
      <c r="N20" s="112"/>
    </row>
    <row r="21" spans="1:14" ht="15" customHeight="1">
      <c r="A21" s="52">
        <v>11</v>
      </c>
      <c r="B21" s="54" t="s">
        <v>148</v>
      </c>
      <c r="C21" s="15" t="s">
        <v>157</v>
      </c>
      <c r="D21" s="16"/>
      <c r="E21" s="16"/>
      <c r="F21" s="16"/>
      <c r="G21" s="51"/>
      <c r="H21" s="51"/>
      <c r="I21" s="51"/>
      <c r="J21" s="18">
        <f>ведомственые!G53</f>
        <v>2911.25</v>
      </c>
      <c r="K21" s="81">
        <f>ведомственые!H53</f>
        <v>699.577</v>
      </c>
      <c r="L21" s="18">
        <f>ведомственые!I53</f>
        <v>743.7</v>
      </c>
      <c r="M21" s="112"/>
      <c r="N21" s="112"/>
    </row>
    <row r="22" spans="1:14" ht="15" customHeight="1">
      <c r="A22" s="52">
        <v>12</v>
      </c>
      <c r="B22" s="54" t="s">
        <v>149</v>
      </c>
      <c r="C22" s="15" t="s">
        <v>158</v>
      </c>
      <c r="D22" s="16"/>
      <c r="E22" s="16"/>
      <c r="F22" s="16"/>
      <c r="G22" s="51"/>
      <c r="H22" s="51"/>
      <c r="I22" s="51"/>
      <c r="J22" s="18">
        <f>ведомственые!G54</f>
        <v>2911.25</v>
      </c>
      <c r="K22" s="82">
        <f>K21</f>
        <v>699.577</v>
      </c>
      <c r="L22" s="18">
        <v>250.8</v>
      </c>
      <c r="M22" s="112"/>
      <c r="N22" s="112"/>
    </row>
    <row r="23" spans="1:14" ht="15" customHeight="1">
      <c r="A23" s="52">
        <v>13</v>
      </c>
      <c r="B23" s="54" t="s">
        <v>195</v>
      </c>
      <c r="C23" s="15" t="s">
        <v>196</v>
      </c>
      <c r="D23" s="16"/>
      <c r="E23" s="16"/>
      <c r="F23" s="16"/>
      <c r="G23" s="51"/>
      <c r="H23" s="51"/>
      <c r="I23" s="51"/>
      <c r="J23" s="18">
        <f>ведомственые!G70</f>
        <v>406.90000000000003</v>
      </c>
      <c r="K23" s="18">
        <v>611.781</v>
      </c>
      <c r="L23" s="18">
        <f>ведомственые!I70</f>
        <v>646.059</v>
      </c>
      <c r="M23" s="112"/>
      <c r="N23" s="112"/>
    </row>
    <row r="24" spans="1:14" ht="15" customHeight="1">
      <c r="A24" s="52">
        <v>14</v>
      </c>
      <c r="B24" s="21" t="s">
        <v>76</v>
      </c>
      <c r="C24" s="15" t="s">
        <v>159</v>
      </c>
      <c r="D24" s="16">
        <f>'[1]Приложение 6'!I95+'[1]Приложение 6'!I194</f>
        <v>17233</v>
      </c>
      <c r="E24" s="16">
        <f>'[1]Приложение 6'!J95+'[1]Приложение 6'!J194</f>
        <v>780</v>
      </c>
      <c r="F24" s="16">
        <f>'[1]Приложение 6'!K95+'[1]Приложение 6'!K194</f>
        <v>2500</v>
      </c>
      <c r="G24" s="52"/>
      <c r="H24" s="52"/>
      <c r="I24" s="52"/>
      <c r="J24" s="18">
        <f>ведомственые!G70</f>
        <v>406.90000000000003</v>
      </c>
      <c r="K24" s="18">
        <v>611.781</v>
      </c>
      <c r="L24" s="18">
        <f>ведомственые!I70</f>
        <v>646.059</v>
      </c>
      <c r="M24" s="112"/>
      <c r="N24" s="112"/>
    </row>
    <row r="25" spans="1:14" ht="15" customHeight="1">
      <c r="A25" s="52">
        <v>15</v>
      </c>
      <c r="B25" s="21" t="s">
        <v>257</v>
      </c>
      <c r="C25" s="15" t="s">
        <v>160</v>
      </c>
      <c r="D25" s="16" t="e">
        <f>D26+#REF!</f>
        <v>#REF!</v>
      </c>
      <c r="E25" s="16" t="e">
        <f>E26+#REF!</f>
        <v>#REF!</v>
      </c>
      <c r="F25" s="16" t="e">
        <f>F26+#REF!</f>
        <v>#REF!</v>
      </c>
      <c r="G25" s="19"/>
      <c r="H25" s="19"/>
      <c r="I25" s="19"/>
      <c r="J25" s="76">
        <f>ведомственые!G81</f>
        <v>1280.99</v>
      </c>
      <c r="K25" s="76">
        <f>ведомственые!H81</f>
        <v>1280.99</v>
      </c>
      <c r="L25" s="76">
        <f>ведомственые!I81</f>
        <v>1280.99</v>
      </c>
      <c r="M25" s="112"/>
      <c r="N25" s="112"/>
    </row>
    <row r="26" spans="1:14" ht="15" customHeight="1">
      <c r="A26" s="52">
        <v>16</v>
      </c>
      <c r="B26" s="21" t="s">
        <v>77</v>
      </c>
      <c r="C26" s="15" t="s">
        <v>161</v>
      </c>
      <c r="D26" s="16" t="e">
        <f>'[1]Приложение 6'!I325+'[1]Приложение 6'!I217</f>
        <v>#REF!</v>
      </c>
      <c r="E26" s="16" t="e">
        <f>'[1]Приложение 6'!J325+'[1]Приложение 6'!J217</f>
        <v>#REF!</v>
      </c>
      <c r="F26" s="16">
        <f>'[1]Приложение 6'!K325+'[1]Приложение 6'!K217</f>
        <v>58912.61000000001</v>
      </c>
      <c r="G26" s="18"/>
      <c r="H26" s="18"/>
      <c r="I26" s="18"/>
      <c r="J26" s="76">
        <f>ведомственые!G82</f>
        <v>1280.99</v>
      </c>
      <c r="K26" s="76">
        <f>ведомственые!H82</f>
        <v>1280.99</v>
      </c>
      <c r="L26" s="76">
        <f>ведомственые!I82</f>
        <v>1280.99</v>
      </c>
      <c r="M26" s="112"/>
      <c r="N26" s="112"/>
    </row>
    <row r="27" spans="1:14" ht="15" customHeight="1">
      <c r="A27" s="52">
        <v>17</v>
      </c>
      <c r="B27" s="22" t="s">
        <v>326</v>
      </c>
      <c r="C27" s="15" t="s">
        <v>323</v>
      </c>
      <c r="D27" s="16"/>
      <c r="E27" s="16"/>
      <c r="F27" s="16"/>
      <c r="G27" s="20"/>
      <c r="H27" s="20"/>
      <c r="I27" s="20"/>
      <c r="J27" s="18">
        <v>100</v>
      </c>
      <c r="K27" s="83"/>
      <c r="L27" s="76"/>
      <c r="M27" s="112"/>
      <c r="N27" s="112"/>
    </row>
    <row r="28" spans="1:14" ht="15" customHeight="1">
      <c r="A28" s="52">
        <v>18</v>
      </c>
      <c r="B28" s="22" t="s">
        <v>89</v>
      </c>
      <c r="C28" s="15"/>
      <c r="D28" s="16"/>
      <c r="E28" s="16">
        <v>23767</v>
      </c>
      <c r="F28" s="16">
        <f>'[1]Приложение 6'!K448</f>
        <v>852.2</v>
      </c>
      <c r="G28" s="20" t="e">
        <f>G12+#REF!+#REF!+#REF!+#REF!</f>
        <v>#REF!</v>
      </c>
      <c r="H28" s="20" t="e">
        <f>H12+#REF!+#REF!+#REF!+#REF!</f>
        <v>#REF!</v>
      </c>
      <c r="I28" s="20" t="e">
        <f>I12+#REF!+#REF!+#REF!+#REF!</f>
        <v>#REF!</v>
      </c>
      <c r="J28" s="18"/>
      <c r="K28" s="83">
        <v>271.53</v>
      </c>
      <c r="L28" s="76">
        <v>470.654</v>
      </c>
      <c r="M28" s="112"/>
      <c r="N28" s="112"/>
    </row>
    <row r="29" spans="1:14" ht="15" customHeight="1">
      <c r="A29" s="13"/>
      <c r="B29" s="21" t="s">
        <v>78</v>
      </c>
      <c r="C29" s="12"/>
      <c r="D29" s="16" t="e">
        <f>#REF!+#REF!+D25+#REF!+#REF!+#REF!+#REF!+D11+#REF!+D18</f>
        <v>#REF!</v>
      </c>
      <c r="E29" s="16" t="e">
        <f>#REF!+#REF!+E25+#REF!+#REF!+#REF!+#REF!+E11+#REF!+E18+E28</f>
        <v>#REF!</v>
      </c>
      <c r="F29" s="16" t="e">
        <f>#REF!+#REF!+F25+#REF!+#REF!+#REF!+#REF!+F11+#REF!+F18+F28</f>
        <v>#REF!</v>
      </c>
      <c r="G29" s="14"/>
      <c r="H29" s="14"/>
      <c r="I29" s="14"/>
      <c r="J29" s="77">
        <f>J11+J17+J19+J21+J24+J25+J27</f>
        <v>12417.223</v>
      </c>
      <c r="K29" s="77">
        <f>K11+K17+K19+K21+K24+K25+K28</f>
        <v>9609.206000000002</v>
      </c>
      <c r="L29" s="77">
        <f>L11+L17+L19+L21+L24+L25+L28</f>
        <v>9589.310000000001</v>
      </c>
      <c r="M29" s="112"/>
      <c r="N29" s="112"/>
    </row>
    <row r="30" spans="1:6" ht="15.75">
      <c r="A30" s="10"/>
      <c r="B30" s="6"/>
      <c r="C30" s="10"/>
      <c r="D30" s="11"/>
      <c r="E30" s="10"/>
      <c r="F30" s="10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73">
      <selection activeCell="K12" sqref="K12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25" customFormat="1" ht="15.75">
      <c r="A1" s="78"/>
      <c r="B1" s="78"/>
      <c r="C1" s="78"/>
      <c r="D1" s="133"/>
      <c r="E1" s="133"/>
      <c r="F1" s="205" t="s">
        <v>100</v>
      </c>
      <c r="G1" s="205"/>
      <c r="H1" s="205"/>
    </row>
    <row r="2" spans="1:9" s="25" customFormat="1" ht="15.75">
      <c r="A2" s="78"/>
      <c r="B2" s="78"/>
      <c r="C2" s="205" t="s">
        <v>339</v>
      </c>
      <c r="D2" s="210"/>
      <c r="E2" s="210"/>
      <c r="F2" s="210"/>
      <c r="G2" s="210"/>
      <c r="H2" s="210"/>
      <c r="I2" s="78"/>
    </row>
    <row r="3" spans="1:11" s="25" customFormat="1" ht="15.75">
      <c r="A3" s="78"/>
      <c r="B3" s="78"/>
      <c r="C3" s="78"/>
      <c r="D3" s="205"/>
      <c r="E3" s="205"/>
      <c r="F3" s="205"/>
      <c r="G3" s="205"/>
      <c r="H3" s="205"/>
      <c r="I3" s="6"/>
      <c r="J3" s="6"/>
      <c r="K3" s="6"/>
    </row>
    <row r="4" spans="1:8" s="25" customFormat="1" ht="15" customHeight="1">
      <c r="A4" s="78"/>
      <c r="B4" s="78"/>
      <c r="C4" s="78"/>
      <c r="D4" s="133"/>
      <c r="E4" s="133"/>
      <c r="F4" s="133"/>
      <c r="G4" s="208"/>
      <c r="H4" s="208"/>
    </row>
    <row r="5" spans="1:11" s="25" customFormat="1" ht="15.75">
      <c r="A5" s="78"/>
      <c r="B5" s="78"/>
      <c r="C5" s="78"/>
      <c r="D5" s="133"/>
      <c r="E5" s="133"/>
      <c r="F5" s="133"/>
      <c r="G5" s="133"/>
      <c r="H5" s="133"/>
      <c r="J5" s="209" t="s">
        <v>67</v>
      </c>
      <c r="K5" s="209"/>
    </row>
    <row r="6" spans="1:8" ht="12.75">
      <c r="A6" s="133"/>
      <c r="B6" s="133"/>
      <c r="C6" s="133"/>
      <c r="D6" s="133"/>
      <c r="E6" s="133"/>
      <c r="F6" s="133"/>
      <c r="G6" s="133"/>
      <c r="H6" s="133"/>
    </row>
    <row r="7" spans="1:8" ht="12.75">
      <c r="A7" s="133"/>
      <c r="B7" s="133"/>
      <c r="C7" s="133"/>
      <c r="D7" s="133"/>
      <c r="E7" s="133"/>
      <c r="F7" s="133"/>
      <c r="G7" s="133"/>
      <c r="H7" s="133"/>
    </row>
    <row r="8" spans="1:11" ht="12.75" customHeight="1">
      <c r="A8" s="207"/>
      <c r="B8" s="206" t="s">
        <v>255</v>
      </c>
      <c r="C8" s="206"/>
      <c r="D8" s="206"/>
      <c r="E8" s="206"/>
      <c r="F8" s="206"/>
      <c r="G8" s="136"/>
      <c r="H8" s="136"/>
      <c r="I8" s="74"/>
      <c r="J8" s="74"/>
      <c r="K8" s="74"/>
    </row>
    <row r="9" spans="1:11" ht="36" customHeight="1">
      <c r="A9" s="207"/>
      <c r="B9" s="206"/>
      <c r="C9" s="206"/>
      <c r="D9" s="206"/>
      <c r="E9" s="206"/>
      <c r="F9" s="206"/>
      <c r="G9" s="137"/>
      <c r="H9" s="137"/>
      <c r="I9" s="73"/>
      <c r="J9" s="73"/>
      <c r="K9" s="73"/>
    </row>
    <row r="10" spans="1:11" ht="36" customHeight="1">
      <c r="A10" s="135"/>
      <c r="B10" s="138"/>
      <c r="C10" s="138"/>
      <c r="D10" s="138"/>
      <c r="E10" s="138"/>
      <c r="F10" s="138"/>
      <c r="G10" s="138"/>
      <c r="H10" s="138"/>
      <c r="I10" s="59"/>
      <c r="J10" s="59"/>
      <c r="K10" s="59"/>
    </row>
    <row r="11" spans="1:11" ht="51.75" customHeight="1">
      <c r="A11" s="139" t="s">
        <v>55</v>
      </c>
      <c r="B11" s="139" t="s">
        <v>69</v>
      </c>
      <c r="C11" s="140" t="s">
        <v>70</v>
      </c>
      <c r="D11" s="139" t="s">
        <v>71</v>
      </c>
      <c r="E11" s="140" t="s">
        <v>151</v>
      </c>
      <c r="F11" s="139" t="s">
        <v>298</v>
      </c>
      <c r="G11" s="139" t="s">
        <v>299</v>
      </c>
      <c r="H11" s="139" t="s">
        <v>300</v>
      </c>
      <c r="I11" s="70"/>
      <c r="J11" s="70"/>
      <c r="K11" s="70"/>
    </row>
    <row r="12" spans="1:12" ht="16.5" customHeight="1">
      <c r="A12" s="141"/>
      <c r="B12" s="141">
        <v>1</v>
      </c>
      <c r="C12" s="142"/>
      <c r="D12" s="141"/>
      <c r="E12" s="142"/>
      <c r="F12" s="141">
        <v>7</v>
      </c>
      <c r="G12" s="141">
        <v>8</v>
      </c>
      <c r="H12" s="141">
        <v>6</v>
      </c>
      <c r="I12" s="71"/>
      <c r="J12" s="71"/>
      <c r="K12" s="71"/>
      <c r="L12" s="26"/>
    </row>
    <row r="13" spans="1:28" ht="32.25" customHeight="1">
      <c r="A13" s="143">
        <v>1</v>
      </c>
      <c r="B13" s="144" t="s">
        <v>214</v>
      </c>
      <c r="C13" s="145" t="s">
        <v>182</v>
      </c>
      <c r="D13" s="146"/>
      <c r="E13" s="145" t="s">
        <v>152</v>
      </c>
      <c r="F13" s="147">
        <f>F14+F25+F35+F42</f>
        <v>10697.136999999999</v>
      </c>
      <c r="G13" s="147">
        <f>G14+G25+G35+G42</f>
        <v>7726.840000000001</v>
      </c>
      <c r="H13" s="147">
        <f>H14+H25+H35+H42</f>
        <v>7590.920000000001</v>
      </c>
      <c r="I13" s="71"/>
      <c r="J13" s="71"/>
      <c r="K13" s="71"/>
      <c r="L13" s="26"/>
      <c r="U13" s="60"/>
      <c r="V13" s="62"/>
      <c r="W13" s="63"/>
      <c r="X13" s="64"/>
      <c r="Y13" s="63"/>
      <c r="Z13" s="65"/>
      <c r="AA13" s="65"/>
      <c r="AB13" s="65"/>
    </row>
    <row r="14" spans="1:28" ht="32.25" customHeight="1">
      <c r="A14" s="143">
        <v>2</v>
      </c>
      <c r="B14" s="144" t="s">
        <v>175</v>
      </c>
      <c r="C14" s="145" t="s">
        <v>165</v>
      </c>
      <c r="D14" s="146"/>
      <c r="E14" s="145"/>
      <c r="F14" s="147">
        <f>F15+F18</f>
        <v>6449.546</v>
      </c>
      <c r="G14" s="147">
        <f>G15+G18</f>
        <v>6277.2390000000005</v>
      </c>
      <c r="H14" s="147">
        <f>H15+H18</f>
        <v>5981.581000000001</v>
      </c>
      <c r="I14" s="71"/>
      <c r="J14" s="71"/>
      <c r="K14" s="71"/>
      <c r="L14" s="26"/>
      <c r="U14" s="60"/>
      <c r="V14" s="62"/>
      <c r="W14" s="63"/>
      <c r="X14" s="64"/>
      <c r="Y14" s="63"/>
      <c r="Z14" s="65"/>
      <c r="AA14" s="65"/>
      <c r="AB14" s="65"/>
    </row>
    <row r="15" spans="1:28" ht="32.25" customHeight="1">
      <c r="A15" s="143">
        <v>3</v>
      </c>
      <c r="B15" s="144" t="s">
        <v>74</v>
      </c>
      <c r="C15" s="145" t="s">
        <v>174</v>
      </c>
      <c r="D15" s="146"/>
      <c r="E15" s="145" t="s">
        <v>66</v>
      </c>
      <c r="F15" s="147">
        <v>820.354</v>
      </c>
      <c r="G15" s="147">
        <v>820.354</v>
      </c>
      <c r="H15" s="147">
        <v>820.354</v>
      </c>
      <c r="I15" s="71"/>
      <c r="J15" s="71"/>
      <c r="K15" s="71"/>
      <c r="L15" s="26"/>
      <c r="U15" s="60"/>
      <c r="V15" s="62"/>
      <c r="W15" s="63"/>
      <c r="X15" s="64"/>
      <c r="Y15" s="63"/>
      <c r="Z15" s="65"/>
      <c r="AA15" s="65"/>
      <c r="AB15" s="65"/>
    </row>
    <row r="16" spans="1:28" ht="54" customHeight="1">
      <c r="A16" s="143">
        <v>4</v>
      </c>
      <c r="B16" s="144" t="s">
        <v>79</v>
      </c>
      <c r="C16" s="145" t="s">
        <v>174</v>
      </c>
      <c r="D16" s="146">
        <v>100</v>
      </c>
      <c r="E16" s="145" t="s">
        <v>66</v>
      </c>
      <c r="F16" s="147">
        <v>820.354</v>
      </c>
      <c r="G16" s="147">
        <v>820.354</v>
      </c>
      <c r="H16" s="147">
        <v>820.354</v>
      </c>
      <c r="I16" s="71"/>
      <c r="J16" s="71"/>
      <c r="K16" s="71"/>
      <c r="L16" s="26"/>
      <c r="U16" s="60"/>
      <c r="V16" s="62"/>
      <c r="W16" s="63"/>
      <c r="X16" s="64"/>
      <c r="Y16" s="63"/>
      <c r="Z16" s="65"/>
      <c r="AA16" s="65"/>
      <c r="AB16" s="65"/>
    </row>
    <row r="17" spans="1:28" ht="27.75" customHeight="1">
      <c r="A17" s="143">
        <v>5</v>
      </c>
      <c r="B17" s="148" t="s">
        <v>80</v>
      </c>
      <c r="C17" s="145" t="s">
        <v>174</v>
      </c>
      <c r="D17" s="146">
        <v>120</v>
      </c>
      <c r="E17" s="145" t="s">
        <v>66</v>
      </c>
      <c r="F17" s="147">
        <v>820.354</v>
      </c>
      <c r="G17" s="147">
        <v>820.354</v>
      </c>
      <c r="H17" s="147">
        <v>820.354</v>
      </c>
      <c r="I17" s="71"/>
      <c r="J17" s="71"/>
      <c r="K17" s="71"/>
      <c r="L17" s="26"/>
      <c r="U17" s="60"/>
      <c r="V17" s="62"/>
      <c r="W17" s="63"/>
      <c r="X17" s="64"/>
      <c r="Y17" s="63"/>
      <c r="Z17" s="65"/>
      <c r="AA17" s="65"/>
      <c r="AB17" s="65"/>
    </row>
    <row r="18" spans="1:28" ht="43.5" customHeight="1">
      <c r="A18" s="143">
        <v>6</v>
      </c>
      <c r="B18" s="144" t="s">
        <v>176</v>
      </c>
      <c r="C18" s="145" t="s">
        <v>174</v>
      </c>
      <c r="D18" s="146"/>
      <c r="E18" s="145" t="s">
        <v>153</v>
      </c>
      <c r="F18" s="147">
        <f>F19+F22+F23</f>
        <v>5629.192</v>
      </c>
      <c r="G18" s="147">
        <f>G19+G22</f>
        <v>5456.885</v>
      </c>
      <c r="H18" s="147">
        <f>H19+H22</f>
        <v>5161.227000000001</v>
      </c>
      <c r="I18" s="71"/>
      <c r="J18" s="71"/>
      <c r="K18" s="71"/>
      <c r="L18" s="26"/>
      <c r="U18" s="60"/>
      <c r="V18" s="62"/>
      <c r="W18" s="63"/>
      <c r="X18" s="64"/>
      <c r="Y18" s="63"/>
      <c r="Z18" s="65"/>
      <c r="AA18" s="65"/>
      <c r="AB18" s="65"/>
    </row>
    <row r="19" spans="1:28" ht="57.75" customHeight="1">
      <c r="A19" s="143">
        <v>7</v>
      </c>
      <c r="B19" s="144" t="s">
        <v>79</v>
      </c>
      <c r="C19" s="145" t="s">
        <v>174</v>
      </c>
      <c r="D19" s="146">
        <v>100</v>
      </c>
      <c r="E19" s="145" t="s">
        <v>153</v>
      </c>
      <c r="F19" s="147">
        <v>4233.31</v>
      </c>
      <c r="G19" s="147">
        <v>4233.31</v>
      </c>
      <c r="H19" s="147">
        <v>4233.31</v>
      </c>
      <c r="I19" s="71"/>
      <c r="J19" s="71"/>
      <c r="K19" s="71"/>
      <c r="L19" s="26"/>
      <c r="U19" s="60"/>
      <c r="V19" s="66"/>
      <c r="W19" s="67"/>
      <c r="X19" s="68"/>
      <c r="Y19" s="67"/>
      <c r="Z19" s="65"/>
      <c r="AA19" s="65"/>
      <c r="AB19" s="65"/>
    </row>
    <row r="20" spans="1:28" ht="30.75" customHeight="1">
      <c r="A20" s="143">
        <v>8</v>
      </c>
      <c r="B20" s="148" t="s">
        <v>80</v>
      </c>
      <c r="C20" s="145" t="s">
        <v>174</v>
      </c>
      <c r="D20" s="146">
        <v>120</v>
      </c>
      <c r="E20" s="145" t="s">
        <v>153</v>
      </c>
      <c r="F20" s="147">
        <v>4233.31</v>
      </c>
      <c r="G20" s="147">
        <v>4233.31</v>
      </c>
      <c r="H20" s="147">
        <v>4233.31</v>
      </c>
      <c r="I20" s="71"/>
      <c r="J20" s="71"/>
      <c r="K20" s="71"/>
      <c r="L20" s="26"/>
      <c r="U20" s="60"/>
      <c r="V20" s="66"/>
      <c r="W20" s="67"/>
      <c r="X20" s="68"/>
      <c r="Y20" s="67"/>
      <c r="Z20" s="65"/>
      <c r="AA20" s="65"/>
      <c r="AB20" s="65"/>
    </row>
    <row r="21" spans="1:28" ht="30.75" customHeight="1">
      <c r="A21" s="143">
        <v>9</v>
      </c>
      <c r="B21" s="144" t="s">
        <v>81</v>
      </c>
      <c r="C21" s="145" t="s">
        <v>174</v>
      </c>
      <c r="D21" s="146">
        <v>200</v>
      </c>
      <c r="E21" s="145" t="s">
        <v>153</v>
      </c>
      <c r="F21" s="147">
        <v>1390.875</v>
      </c>
      <c r="G21" s="147">
        <v>1223.575</v>
      </c>
      <c r="H21" s="147">
        <v>927.917</v>
      </c>
      <c r="I21" s="71"/>
      <c r="J21" s="71"/>
      <c r="K21" s="71"/>
      <c r="L21" s="26"/>
      <c r="U21" s="60"/>
      <c r="V21" s="66"/>
      <c r="W21" s="67"/>
      <c r="X21" s="68"/>
      <c r="Y21" s="67"/>
      <c r="Z21" s="65"/>
      <c r="AA21" s="65"/>
      <c r="AB21" s="65"/>
    </row>
    <row r="22" spans="1:28" ht="30.75" customHeight="1">
      <c r="A22" s="143">
        <v>10</v>
      </c>
      <c r="B22" s="144" t="s">
        <v>243</v>
      </c>
      <c r="C22" s="145" t="s">
        <v>174</v>
      </c>
      <c r="D22" s="146">
        <v>240</v>
      </c>
      <c r="E22" s="145" t="s">
        <v>153</v>
      </c>
      <c r="F22" s="147">
        <v>1390.875</v>
      </c>
      <c r="G22" s="147">
        <v>1223.575</v>
      </c>
      <c r="H22" s="147">
        <v>927.917</v>
      </c>
      <c r="I22" s="71"/>
      <c r="J22" s="71"/>
      <c r="K22" s="71"/>
      <c r="L22" s="26"/>
      <c r="U22" s="60"/>
      <c r="V22" s="69"/>
      <c r="W22" s="67"/>
      <c r="X22" s="68"/>
      <c r="Y22" s="67"/>
      <c r="Z22" s="65"/>
      <c r="AA22" s="65"/>
      <c r="AB22" s="65"/>
    </row>
    <row r="23" spans="1:28" ht="30.75" customHeight="1">
      <c r="A23" s="143">
        <v>11</v>
      </c>
      <c r="B23" s="144" t="s">
        <v>162</v>
      </c>
      <c r="C23" s="145" t="s">
        <v>174</v>
      </c>
      <c r="D23" s="146">
        <v>800</v>
      </c>
      <c r="E23" s="145" t="s">
        <v>153</v>
      </c>
      <c r="F23" s="147">
        <v>5.007</v>
      </c>
      <c r="G23" s="147"/>
      <c r="H23" s="147"/>
      <c r="I23" s="71"/>
      <c r="J23" s="71"/>
      <c r="K23" s="71"/>
      <c r="L23" s="26"/>
      <c r="U23" s="60"/>
      <c r="V23" s="69"/>
      <c r="W23" s="67"/>
      <c r="X23" s="68"/>
      <c r="Y23" s="67"/>
      <c r="Z23" s="65"/>
      <c r="AA23" s="65"/>
      <c r="AB23" s="65"/>
    </row>
    <row r="24" spans="1:28" ht="30.75" customHeight="1">
      <c r="A24" s="143">
        <v>12</v>
      </c>
      <c r="B24" s="144" t="s">
        <v>285</v>
      </c>
      <c r="C24" s="145" t="s">
        <v>174</v>
      </c>
      <c r="D24" s="146">
        <v>850</v>
      </c>
      <c r="E24" s="145" t="s">
        <v>153</v>
      </c>
      <c r="F24" s="147">
        <v>5.007</v>
      </c>
      <c r="G24" s="147"/>
      <c r="H24" s="147"/>
      <c r="I24" s="71"/>
      <c r="J24" s="71"/>
      <c r="K24" s="71"/>
      <c r="L24" s="26"/>
      <c r="U24" s="60"/>
      <c r="V24" s="69"/>
      <c r="W24" s="67"/>
      <c r="X24" s="68"/>
      <c r="Y24" s="67"/>
      <c r="Z24" s="65"/>
      <c r="AA24" s="65"/>
      <c r="AB24" s="65"/>
    </row>
    <row r="25" spans="1:28" ht="30.75" customHeight="1">
      <c r="A25" s="143">
        <v>13</v>
      </c>
      <c r="B25" s="144" t="s">
        <v>321</v>
      </c>
      <c r="C25" s="145" t="s">
        <v>322</v>
      </c>
      <c r="D25" s="146"/>
      <c r="E25" s="145"/>
      <c r="F25" s="147">
        <f>F26+F29+F32</f>
        <v>929.441</v>
      </c>
      <c r="G25" s="147">
        <f>G26+G29+G32</f>
        <v>138.243</v>
      </c>
      <c r="H25" s="147">
        <f>H26+H32</f>
        <v>219.58</v>
      </c>
      <c r="I25" s="71"/>
      <c r="J25" s="71"/>
      <c r="K25" s="71"/>
      <c r="L25" s="26"/>
      <c r="U25" s="60"/>
      <c r="V25" s="69"/>
      <c r="W25" s="67"/>
      <c r="X25" s="68"/>
      <c r="Y25" s="67"/>
      <c r="Z25" s="65"/>
      <c r="AA25" s="65"/>
      <c r="AB25" s="65"/>
    </row>
    <row r="26" spans="1:28" ht="39.75" customHeight="1">
      <c r="A26" s="143">
        <v>14</v>
      </c>
      <c r="B26" s="149" t="s">
        <v>316</v>
      </c>
      <c r="C26" s="145" t="s">
        <v>317</v>
      </c>
      <c r="D26" s="146"/>
      <c r="E26" s="145" t="s">
        <v>315</v>
      </c>
      <c r="F26" s="147">
        <v>21.506</v>
      </c>
      <c r="G26" s="147">
        <v>35.843</v>
      </c>
      <c r="H26" s="147">
        <v>50.18</v>
      </c>
      <c r="I26" s="71"/>
      <c r="J26" s="71"/>
      <c r="K26" s="71"/>
      <c r="L26" s="26"/>
      <c r="U26" s="60"/>
      <c r="V26" s="69"/>
      <c r="W26" s="67"/>
      <c r="X26" s="68"/>
      <c r="Y26" s="67"/>
      <c r="Z26" s="65"/>
      <c r="AA26" s="65"/>
      <c r="AB26" s="65"/>
    </row>
    <row r="27" spans="1:28" ht="30.75" customHeight="1">
      <c r="A27" s="143">
        <v>15</v>
      </c>
      <c r="B27" s="144" t="s">
        <v>81</v>
      </c>
      <c r="C27" s="145" t="s">
        <v>317</v>
      </c>
      <c r="D27" s="146">
        <v>200</v>
      </c>
      <c r="E27" s="145" t="s">
        <v>315</v>
      </c>
      <c r="F27" s="147">
        <v>21.506</v>
      </c>
      <c r="G27" s="147">
        <v>35.843</v>
      </c>
      <c r="H27" s="147">
        <v>50.18</v>
      </c>
      <c r="I27" s="71"/>
      <c r="J27" s="71"/>
      <c r="K27" s="71"/>
      <c r="L27" s="26"/>
      <c r="U27" s="60"/>
      <c r="V27" s="69"/>
      <c r="W27" s="67"/>
      <c r="X27" s="68"/>
      <c r="Y27" s="67"/>
      <c r="Z27" s="65"/>
      <c r="AA27" s="65"/>
      <c r="AB27" s="65"/>
    </row>
    <row r="28" spans="1:28" ht="30.75" customHeight="1">
      <c r="A28" s="143">
        <v>16</v>
      </c>
      <c r="B28" s="144" t="s">
        <v>243</v>
      </c>
      <c r="C28" s="145" t="s">
        <v>317</v>
      </c>
      <c r="D28" s="146">
        <v>240</v>
      </c>
      <c r="E28" s="145" t="s">
        <v>315</v>
      </c>
      <c r="F28" s="147">
        <v>21.506</v>
      </c>
      <c r="G28" s="147">
        <v>35.843</v>
      </c>
      <c r="H28" s="147">
        <v>50.18</v>
      </c>
      <c r="I28" s="71"/>
      <c r="J28" s="71"/>
      <c r="K28" s="71"/>
      <c r="L28" s="26"/>
      <c r="U28" s="60"/>
      <c r="V28" s="69"/>
      <c r="W28" s="67"/>
      <c r="X28" s="68"/>
      <c r="Y28" s="67"/>
      <c r="Z28" s="65"/>
      <c r="AA28" s="65"/>
      <c r="AB28" s="65"/>
    </row>
    <row r="29" spans="1:28" ht="79.5" customHeight="1">
      <c r="A29" s="143">
        <v>17</v>
      </c>
      <c r="B29" s="149" t="s">
        <v>318</v>
      </c>
      <c r="C29" s="145" t="s">
        <v>319</v>
      </c>
      <c r="D29" s="146"/>
      <c r="E29" s="145" t="s">
        <v>315</v>
      </c>
      <c r="F29" s="147">
        <v>1.076</v>
      </c>
      <c r="G29" s="147"/>
      <c r="H29" s="147"/>
      <c r="I29" s="71"/>
      <c r="J29" s="71"/>
      <c r="K29" s="71"/>
      <c r="L29" s="26"/>
      <c r="U29" s="60"/>
      <c r="V29" s="69"/>
      <c r="W29" s="67"/>
      <c r="X29" s="68"/>
      <c r="Y29" s="67"/>
      <c r="Z29" s="65"/>
      <c r="AA29" s="65"/>
      <c r="AB29" s="65"/>
    </row>
    <row r="30" spans="1:28" ht="30.75" customHeight="1">
      <c r="A30" s="143">
        <v>18</v>
      </c>
      <c r="B30" s="144" t="s">
        <v>81</v>
      </c>
      <c r="C30" s="145" t="s">
        <v>319</v>
      </c>
      <c r="D30" s="146">
        <v>200</v>
      </c>
      <c r="E30" s="145" t="s">
        <v>315</v>
      </c>
      <c r="F30" s="147">
        <v>1.076</v>
      </c>
      <c r="G30" s="147"/>
      <c r="H30" s="147"/>
      <c r="I30" s="71"/>
      <c r="J30" s="71"/>
      <c r="K30" s="71"/>
      <c r="L30" s="26"/>
      <c r="U30" s="60"/>
      <c r="V30" s="69"/>
      <c r="W30" s="67"/>
      <c r="X30" s="68"/>
      <c r="Y30" s="67"/>
      <c r="Z30" s="65"/>
      <c r="AA30" s="65"/>
      <c r="AB30" s="65"/>
    </row>
    <row r="31" spans="1:28" ht="30.75" customHeight="1">
      <c r="A31" s="143">
        <v>19</v>
      </c>
      <c r="B31" s="144" t="s">
        <v>243</v>
      </c>
      <c r="C31" s="145" t="s">
        <v>319</v>
      </c>
      <c r="D31" s="146">
        <v>240</v>
      </c>
      <c r="E31" s="145" t="s">
        <v>315</v>
      </c>
      <c r="F31" s="147">
        <v>1.076</v>
      </c>
      <c r="G31" s="147"/>
      <c r="H31" s="147"/>
      <c r="I31" s="71"/>
      <c r="J31" s="71"/>
      <c r="K31" s="71"/>
      <c r="L31" s="26"/>
      <c r="U31" s="60"/>
      <c r="V31" s="69"/>
      <c r="W31" s="67"/>
      <c r="X31" s="68"/>
      <c r="Y31" s="67"/>
      <c r="Z31" s="65"/>
      <c r="AA31" s="65"/>
      <c r="AB31" s="65"/>
    </row>
    <row r="32" spans="1:12" ht="49.5" customHeight="1">
      <c r="A32" s="143">
        <v>20</v>
      </c>
      <c r="B32" s="101" t="s">
        <v>288</v>
      </c>
      <c r="C32" s="150" t="s">
        <v>277</v>
      </c>
      <c r="D32" s="151"/>
      <c r="E32" s="150"/>
      <c r="F32" s="147">
        <v>906.859</v>
      </c>
      <c r="G32" s="147">
        <v>102.4</v>
      </c>
      <c r="H32" s="147">
        <v>169.4</v>
      </c>
      <c r="I32" s="72"/>
      <c r="J32" s="72"/>
      <c r="K32" s="72"/>
      <c r="L32" s="29"/>
    </row>
    <row r="33" spans="1:12" ht="30.75" customHeight="1">
      <c r="A33" s="143">
        <v>21</v>
      </c>
      <c r="B33" s="152" t="s">
        <v>81</v>
      </c>
      <c r="C33" s="150" t="s">
        <v>277</v>
      </c>
      <c r="D33" s="151">
        <v>200</v>
      </c>
      <c r="E33" s="150" t="s">
        <v>173</v>
      </c>
      <c r="F33" s="147">
        <v>906.859</v>
      </c>
      <c r="G33" s="147">
        <v>102.4</v>
      </c>
      <c r="H33" s="147">
        <v>169.4</v>
      </c>
      <c r="I33" s="72"/>
      <c r="J33" s="72"/>
      <c r="K33" s="72"/>
      <c r="L33" s="29"/>
    </row>
    <row r="34" spans="1:12" ht="30.75" customHeight="1">
      <c r="A34" s="143">
        <v>22</v>
      </c>
      <c r="B34" s="144" t="s">
        <v>243</v>
      </c>
      <c r="C34" s="150" t="s">
        <v>277</v>
      </c>
      <c r="D34" s="151">
        <v>240</v>
      </c>
      <c r="E34" s="150" t="s">
        <v>173</v>
      </c>
      <c r="F34" s="147">
        <v>906.859</v>
      </c>
      <c r="G34" s="147">
        <v>102.4</v>
      </c>
      <c r="H34" s="147">
        <v>169.4</v>
      </c>
      <c r="I34" s="72"/>
      <c r="J34" s="72"/>
      <c r="K34" s="72"/>
      <c r="L34" s="29"/>
    </row>
    <row r="35" spans="1:12" ht="30.75" customHeight="1">
      <c r="A35" s="143">
        <v>23</v>
      </c>
      <c r="B35" s="153" t="s">
        <v>178</v>
      </c>
      <c r="C35" s="150" t="s">
        <v>166</v>
      </c>
      <c r="D35" s="151"/>
      <c r="E35" s="150"/>
      <c r="F35" s="147">
        <f>F36+F38+F40</f>
        <v>406.90000000000003</v>
      </c>
      <c r="G35" s="147">
        <v>611.781</v>
      </c>
      <c r="H35" s="147">
        <f>H36+H38+H40</f>
        <v>646.059</v>
      </c>
      <c r="I35" s="72"/>
      <c r="J35" s="72"/>
      <c r="K35" s="72"/>
      <c r="L35" s="29"/>
    </row>
    <row r="36" spans="1:12" ht="30.75" customHeight="1">
      <c r="A36" s="143">
        <v>24</v>
      </c>
      <c r="B36" s="152" t="s">
        <v>81</v>
      </c>
      <c r="C36" s="150" t="s">
        <v>180</v>
      </c>
      <c r="D36" s="151">
        <v>200</v>
      </c>
      <c r="E36" s="150" t="s">
        <v>159</v>
      </c>
      <c r="F36" s="147">
        <v>292.021</v>
      </c>
      <c r="G36" s="147">
        <v>391.9</v>
      </c>
      <c r="H36" s="147">
        <v>393.659</v>
      </c>
      <c r="I36" s="72"/>
      <c r="J36" s="72"/>
      <c r="K36" s="72"/>
      <c r="L36" s="29"/>
    </row>
    <row r="37" spans="1:12" ht="30.75" customHeight="1">
      <c r="A37" s="143">
        <v>25</v>
      </c>
      <c r="B37" s="144" t="s">
        <v>243</v>
      </c>
      <c r="C37" s="150" t="s">
        <v>180</v>
      </c>
      <c r="D37" s="151">
        <v>240</v>
      </c>
      <c r="E37" s="150" t="s">
        <v>159</v>
      </c>
      <c r="F37" s="147">
        <v>292.021</v>
      </c>
      <c r="G37" s="147">
        <v>391.9</v>
      </c>
      <c r="H37" s="147">
        <v>393.659</v>
      </c>
      <c r="I37" s="72"/>
      <c r="J37" s="72"/>
      <c r="K37" s="72"/>
      <c r="L37" s="29"/>
    </row>
    <row r="38" spans="1:12" ht="30.75" customHeight="1">
      <c r="A38" s="143">
        <v>26</v>
      </c>
      <c r="B38" s="152" t="s">
        <v>81</v>
      </c>
      <c r="C38" s="150" t="s">
        <v>281</v>
      </c>
      <c r="D38" s="151">
        <v>200</v>
      </c>
      <c r="E38" s="150" t="s">
        <v>159</v>
      </c>
      <c r="F38" s="147">
        <v>50</v>
      </c>
      <c r="G38" s="147">
        <v>50</v>
      </c>
      <c r="H38" s="147">
        <v>50</v>
      </c>
      <c r="I38" s="72"/>
      <c r="J38" s="72"/>
      <c r="K38" s="72"/>
      <c r="L38" s="29"/>
    </row>
    <row r="39" spans="1:12" ht="30.75" customHeight="1">
      <c r="A39" s="143">
        <v>27</v>
      </c>
      <c r="B39" s="144" t="s">
        <v>243</v>
      </c>
      <c r="C39" s="150" t="s">
        <v>281</v>
      </c>
      <c r="D39" s="151">
        <v>240</v>
      </c>
      <c r="E39" s="150" t="s">
        <v>159</v>
      </c>
      <c r="F39" s="147">
        <v>50</v>
      </c>
      <c r="G39" s="147">
        <v>50</v>
      </c>
      <c r="H39" s="147">
        <v>50</v>
      </c>
      <c r="I39" s="72"/>
      <c r="J39" s="72"/>
      <c r="K39" s="72"/>
      <c r="L39" s="29"/>
    </row>
    <row r="40" spans="1:12" ht="30.75" customHeight="1">
      <c r="A40" s="143">
        <v>28</v>
      </c>
      <c r="B40" s="152" t="s">
        <v>81</v>
      </c>
      <c r="C40" s="150" t="s">
        <v>283</v>
      </c>
      <c r="D40" s="151">
        <v>200</v>
      </c>
      <c r="E40" s="150" t="s">
        <v>159</v>
      </c>
      <c r="F40" s="147">
        <v>64.879</v>
      </c>
      <c r="G40" s="147">
        <v>169.881</v>
      </c>
      <c r="H40" s="147">
        <v>202.4</v>
      </c>
      <c r="I40" s="72"/>
      <c r="J40" s="72"/>
      <c r="K40" s="72"/>
      <c r="L40" s="29"/>
    </row>
    <row r="41" spans="1:12" ht="30.75" customHeight="1">
      <c r="A41" s="143">
        <v>29</v>
      </c>
      <c r="B41" s="144" t="s">
        <v>243</v>
      </c>
      <c r="C41" s="150" t="s">
        <v>283</v>
      </c>
      <c r="D41" s="151">
        <v>240</v>
      </c>
      <c r="E41" s="150" t="s">
        <v>159</v>
      </c>
      <c r="F41" s="147">
        <v>64.879</v>
      </c>
      <c r="G41" s="147">
        <v>169.881</v>
      </c>
      <c r="H41" s="147">
        <v>202.4</v>
      </c>
      <c r="I41" s="72"/>
      <c r="J41" s="72"/>
      <c r="K41" s="72"/>
      <c r="L41" s="29"/>
    </row>
    <row r="42" spans="1:12" ht="33.75" customHeight="1">
      <c r="A42" s="143">
        <v>30</v>
      </c>
      <c r="B42" s="154" t="s">
        <v>177</v>
      </c>
      <c r="C42" s="150" t="s">
        <v>164</v>
      </c>
      <c r="D42" s="151"/>
      <c r="E42" s="150"/>
      <c r="F42" s="147">
        <f>F44+F50+F52+F55+F46</f>
        <v>2911.25</v>
      </c>
      <c r="G42" s="147">
        <f>G44+G46+G50</f>
        <v>699.577</v>
      </c>
      <c r="H42" s="147">
        <f>H44+H46+H50</f>
        <v>743.7</v>
      </c>
      <c r="I42" s="71"/>
      <c r="J42" s="71"/>
      <c r="K42" s="71"/>
      <c r="L42" s="26"/>
    </row>
    <row r="43" spans="1:12" ht="33.75" customHeight="1">
      <c r="A43" s="143">
        <v>31</v>
      </c>
      <c r="B43" s="101" t="s">
        <v>193</v>
      </c>
      <c r="C43" s="150" t="s">
        <v>246</v>
      </c>
      <c r="D43" s="151"/>
      <c r="E43" s="150" t="s">
        <v>158</v>
      </c>
      <c r="F43" s="147">
        <v>176.8</v>
      </c>
      <c r="G43" s="147">
        <v>220.4</v>
      </c>
      <c r="H43" s="147">
        <v>250.8</v>
      </c>
      <c r="I43" s="71"/>
      <c r="J43" s="71"/>
      <c r="K43" s="71"/>
      <c r="L43" s="26"/>
    </row>
    <row r="44" spans="1:12" ht="34.5" customHeight="1">
      <c r="A44" s="143">
        <v>32</v>
      </c>
      <c r="B44" s="152" t="s">
        <v>81</v>
      </c>
      <c r="C44" s="150" t="s">
        <v>246</v>
      </c>
      <c r="D44" s="151">
        <v>200</v>
      </c>
      <c r="E44" s="150" t="s">
        <v>158</v>
      </c>
      <c r="F44" s="147">
        <v>176.8</v>
      </c>
      <c r="G44" s="147">
        <v>220.4</v>
      </c>
      <c r="H44" s="147">
        <v>250.8</v>
      </c>
      <c r="I44" s="71"/>
      <c r="J44" s="71"/>
      <c r="K44" s="71"/>
      <c r="L44" s="26"/>
    </row>
    <row r="45" spans="1:12" ht="36.75" customHeight="1">
      <c r="A45" s="143">
        <v>33</v>
      </c>
      <c r="B45" s="144" t="s">
        <v>243</v>
      </c>
      <c r="C45" s="150" t="s">
        <v>246</v>
      </c>
      <c r="D45" s="151">
        <v>240</v>
      </c>
      <c r="E45" s="150" t="s">
        <v>158</v>
      </c>
      <c r="F45" s="147">
        <v>176.8</v>
      </c>
      <c r="G45" s="147">
        <v>220.4</v>
      </c>
      <c r="H45" s="147">
        <v>250.8</v>
      </c>
      <c r="I45" s="71"/>
      <c r="J45" s="71"/>
      <c r="K45" s="71"/>
      <c r="L45" s="26"/>
    </row>
    <row r="46" spans="1:12" ht="64.5" customHeight="1">
      <c r="A46" s="143">
        <v>34</v>
      </c>
      <c r="B46" s="144" t="s">
        <v>302</v>
      </c>
      <c r="C46" s="150" t="s">
        <v>303</v>
      </c>
      <c r="D46" s="151"/>
      <c r="E46" s="150" t="s">
        <v>158</v>
      </c>
      <c r="F46" s="147">
        <v>457</v>
      </c>
      <c r="G46" s="147">
        <v>474.433</v>
      </c>
      <c r="H46" s="147">
        <v>492.9</v>
      </c>
      <c r="I46" s="71"/>
      <c r="J46" s="71"/>
      <c r="K46" s="71"/>
      <c r="L46" s="26"/>
    </row>
    <row r="47" spans="1:12" ht="30.75" customHeight="1">
      <c r="A47" s="143">
        <v>35</v>
      </c>
      <c r="B47" s="144" t="s">
        <v>81</v>
      </c>
      <c r="C47" s="150" t="s">
        <v>303</v>
      </c>
      <c r="D47" s="151">
        <v>200</v>
      </c>
      <c r="E47" s="150" t="s">
        <v>158</v>
      </c>
      <c r="F47" s="147">
        <v>457</v>
      </c>
      <c r="G47" s="147">
        <v>474.433</v>
      </c>
      <c r="H47" s="147">
        <v>492.9</v>
      </c>
      <c r="I47" s="71"/>
      <c r="J47" s="71"/>
      <c r="K47" s="71"/>
      <c r="L47" s="26"/>
    </row>
    <row r="48" spans="1:12" ht="36.75" customHeight="1">
      <c r="A48" s="143">
        <v>36</v>
      </c>
      <c r="B48" s="144" t="s">
        <v>243</v>
      </c>
      <c r="C48" s="150" t="s">
        <v>303</v>
      </c>
      <c r="D48" s="151">
        <v>240</v>
      </c>
      <c r="E48" s="150" t="s">
        <v>158</v>
      </c>
      <c r="F48" s="147">
        <v>457</v>
      </c>
      <c r="G48" s="147">
        <v>474.433</v>
      </c>
      <c r="H48" s="147">
        <v>492.9</v>
      </c>
      <c r="I48" s="71"/>
      <c r="J48" s="71"/>
      <c r="K48" s="71"/>
      <c r="L48" s="26"/>
    </row>
    <row r="49" spans="1:12" ht="50.25" customHeight="1">
      <c r="A49" s="143">
        <v>37</v>
      </c>
      <c r="B49" s="101" t="s">
        <v>278</v>
      </c>
      <c r="C49" s="150" t="s">
        <v>279</v>
      </c>
      <c r="D49" s="151"/>
      <c r="E49" s="150" t="s">
        <v>158</v>
      </c>
      <c r="F49" s="147">
        <v>5.95</v>
      </c>
      <c r="G49" s="147">
        <v>4.744</v>
      </c>
      <c r="H49" s="147"/>
      <c r="I49" s="71"/>
      <c r="J49" s="71"/>
      <c r="K49" s="71"/>
      <c r="L49" s="26"/>
    </row>
    <row r="50" spans="1:12" ht="36.75" customHeight="1">
      <c r="A50" s="143">
        <v>38</v>
      </c>
      <c r="B50" s="152" t="s">
        <v>81</v>
      </c>
      <c r="C50" s="150" t="s">
        <v>279</v>
      </c>
      <c r="D50" s="151">
        <v>200</v>
      </c>
      <c r="E50" s="150" t="s">
        <v>158</v>
      </c>
      <c r="F50" s="147">
        <v>5.95</v>
      </c>
      <c r="G50" s="147">
        <v>4.744</v>
      </c>
      <c r="H50" s="147"/>
      <c r="I50" s="71"/>
      <c r="J50" s="71"/>
      <c r="K50" s="71"/>
      <c r="L50" s="26"/>
    </row>
    <row r="51" spans="1:12" ht="36.75" customHeight="1">
      <c r="A51" s="143">
        <v>39</v>
      </c>
      <c r="B51" s="144" t="s">
        <v>243</v>
      </c>
      <c r="C51" s="150" t="s">
        <v>279</v>
      </c>
      <c r="D51" s="151">
        <v>240</v>
      </c>
      <c r="E51" s="150" t="s">
        <v>158</v>
      </c>
      <c r="F51" s="147">
        <v>5.95</v>
      </c>
      <c r="G51" s="147">
        <v>4.744</v>
      </c>
      <c r="H51" s="147"/>
      <c r="I51" s="71"/>
      <c r="J51" s="71"/>
      <c r="K51" s="71"/>
      <c r="L51" s="26"/>
    </row>
    <row r="52" spans="1:12" ht="53.25" customHeight="1">
      <c r="A52" s="143">
        <v>40</v>
      </c>
      <c r="B52" s="103" t="s">
        <v>343</v>
      </c>
      <c r="C52" s="150" t="s">
        <v>335</v>
      </c>
      <c r="D52" s="151"/>
      <c r="E52" s="150" t="s">
        <v>158</v>
      </c>
      <c r="F52" s="147">
        <v>2241.5</v>
      </c>
      <c r="G52" s="147"/>
      <c r="H52" s="147"/>
      <c r="I52" s="71"/>
      <c r="J52" s="71"/>
      <c r="K52" s="71"/>
      <c r="L52" s="26"/>
    </row>
    <row r="53" spans="1:12" ht="36.75" customHeight="1">
      <c r="A53" s="143">
        <v>41</v>
      </c>
      <c r="B53" s="144" t="s">
        <v>81</v>
      </c>
      <c r="C53" s="150" t="s">
        <v>335</v>
      </c>
      <c r="D53" s="151">
        <v>200</v>
      </c>
      <c r="E53" s="150" t="s">
        <v>158</v>
      </c>
      <c r="F53" s="147">
        <v>2241.5</v>
      </c>
      <c r="G53" s="147"/>
      <c r="H53" s="147"/>
      <c r="I53" s="71"/>
      <c r="J53" s="71"/>
      <c r="K53" s="71"/>
      <c r="L53" s="26"/>
    </row>
    <row r="54" spans="1:12" ht="36.75" customHeight="1">
      <c r="A54" s="143">
        <v>42</v>
      </c>
      <c r="B54" s="144" t="s">
        <v>243</v>
      </c>
      <c r="C54" s="150" t="s">
        <v>335</v>
      </c>
      <c r="D54" s="151">
        <v>240</v>
      </c>
      <c r="E54" s="150" t="s">
        <v>158</v>
      </c>
      <c r="F54" s="147">
        <v>2241.5</v>
      </c>
      <c r="G54" s="147"/>
      <c r="H54" s="147"/>
      <c r="I54" s="71"/>
      <c r="J54" s="71"/>
      <c r="K54" s="71"/>
      <c r="L54" s="26"/>
    </row>
    <row r="55" spans="1:12" ht="57" customHeight="1">
      <c r="A55" s="143">
        <v>43</v>
      </c>
      <c r="B55" s="103" t="s">
        <v>344</v>
      </c>
      <c r="C55" s="150" t="s">
        <v>334</v>
      </c>
      <c r="D55" s="151"/>
      <c r="E55" s="150" t="s">
        <v>158</v>
      </c>
      <c r="F55" s="147">
        <v>30</v>
      </c>
      <c r="G55" s="147"/>
      <c r="H55" s="147"/>
      <c r="I55" s="71"/>
      <c r="J55" s="71"/>
      <c r="K55" s="71"/>
      <c r="L55" s="26"/>
    </row>
    <row r="56" spans="1:12" ht="36.75" customHeight="1">
      <c r="A56" s="143">
        <v>44</v>
      </c>
      <c r="B56" s="152" t="s">
        <v>81</v>
      </c>
      <c r="C56" s="150" t="s">
        <v>334</v>
      </c>
      <c r="D56" s="151">
        <v>200</v>
      </c>
      <c r="E56" s="150" t="s">
        <v>158</v>
      </c>
      <c r="F56" s="147">
        <v>30</v>
      </c>
      <c r="G56" s="147"/>
      <c r="H56" s="147"/>
      <c r="I56" s="71"/>
      <c r="J56" s="71"/>
      <c r="K56" s="71"/>
      <c r="L56" s="26"/>
    </row>
    <row r="57" spans="1:12" ht="36.75" customHeight="1">
      <c r="A57" s="143">
        <v>45</v>
      </c>
      <c r="B57" s="144" t="s">
        <v>243</v>
      </c>
      <c r="C57" s="150" t="s">
        <v>334</v>
      </c>
      <c r="D57" s="151">
        <v>240</v>
      </c>
      <c r="E57" s="150" t="s">
        <v>158</v>
      </c>
      <c r="F57" s="147">
        <v>30</v>
      </c>
      <c r="G57" s="147"/>
      <c r="H57" s="147"/>
      <c r="I57" s="71"/>
      <c r="J57" s="71"/>
      <c r="K57" s="71"/>
      <c r="L57" s="26"/>
    </row>
    <row r="58" spans="1:12" ht="21.75" customHeight="1">
      <c r="A58" s="143">
        <v>46</v>
      </c>
      <c r="B58" s="155" t="s">
        <v>181</v>
      </c>
      <c r="C58" s="142"/>
      <c r="D58" s="141"/>
      <c r="E58" s="145"/>
      <c r="F58" s="147">
        <f>F59+F64+F67+F68+F72+F76+F79</f>
        <v>1720.086</v>
      </c>
      <c r="G58" s="147">
        <f>G64+G67+G79+G68+G72</f>
        <v>1610.836</v>
      </c>
      <c r="H58" s="147">
        <f>H64+H67+H79+H68+H72</f>
        <v>1527.736</v>
      </c>
      <c r="I58" s="71"/>
      <c r="J58" s="71"/>
      <c r="K58" s="71"/>
      <c r="L58" s="28"/>
    </row>
    <row r="59" spans="1:12" ht="21.75" customHeight="1">
      <c r="A59" s="143">
        <v>47</v>
      </c>
      <c r="B59" s="155" t="s">
        <v>247</v>
      </c>
      <c r="C59" s="142" t="s">
        <v>248</v>
      </c>
      <c r="D59" s="141">
        <v>500</v>
      </c>
      <c r="E59" s="145" t="s">
        <v>329</v>
      </c>
      <c r="F59" s="147">
        <v>1</v>
      </c>
      <c r="G59" s="147"/>
      <c r="H59" s="147"/>
      <c r="I59" s="71"/>
      <c r="J59" s="71"/>
      <c r="K59" s="71"/>
      <c r="L59" s="28"/>
    </row>
    <row r="60" spans="1:12" ht="21.75" customHeight="1">
      <c r="A60" s="143">
        <v>48</v>
      </c>
      <c r="B60" s="155" t="s">
        <v>63</v>
      </c>
      <c r="C60" s="142" t="s">
        <v>248</v>
      </c>
      <c r="D60" s="141">
        <v>540</v>
      </c>
      <c r="E60" s="145" t="s">
        <v>329</v>
      </c>
      <c r="F60" s="147">
        <v>1</v>
      </c>
      <c r="G60" s="147"/>
      <c r="H60" s="147"/>
      <c r="I60" s="71"/>
      <c r="J60" s="71"/>
      <c r="K60" s="71"/>
      <c r="L60" s="28"/>
    </row>
    <row r="61" spans="1:12" ht="51" customHeight="1">
      <c r="A61" s="143">
        <v>49</v>
      </c>
      <c r="B61" s="155" t="s">
        <v>330</v>
      </c>
      <c r="C61" s="142" t="s">
        <v>205</v>
      </c>
      <c r="D61" s="141">
        <v>540</v>
      </c>
      <c r="E61" s="145" t="s">
        <v>329</v>
      </c>
      <c r="F61" s="147">
        <v>1</v>
      </c>
      <c r="G61" s="147"/>
      <c r="H61" s="147"/>
      <c r="I61" s="71"/>
      <c r="J61" s="71"/>
      <c r="K61" s="71"/>
      <c r="L61" s="28"/>
    </row>
    <row r="62" spans="1:12" ht="21.75" customHeight="1">
      <c r="A62" s="143">
        <v>50</v>
      </c>
      <c r="B62" s="155" t="s">
        <v>247</v>
      </c>
      <c r="C62" s="142" t="s">
        <v>248</v>
      </c>
      <c r="D62" s="141">
        <v>500</v>
      </c>
      <c r="E62" s="145" t="s">
        <v>161</v>
      </c>
      <c r="F62" s="147">
        <v>1280.99</v>
      </c>
      <c r="G62" s="147">
        <v>1280.99</v>
      </c>
      <c r="H62" s="147">
        <v>1280.99</v>
      </c>
      <c r="I62" s="71"/>
      <c r="J62" s="71"/>
      <c r="K62" s="71"/>
      <c r="L62" s="28"/>
    </row>
    <row r="63" spans="1:12" ht="21.75" customHeight="1">
      <c r="A63" s="143">
        <v>51</v>
      </c>
      <c r="B63" s="155" t="s">
        <v>63</v>
      </c>
      <c r="C63" s="142" t="s">
        <v>248</v>
      </c>
      <c r="D63" s="141">
        <v>540</v>
      </c>
      <c r="E63" s="145" t="s">
        <v>161</v>
      </c>
      <c r="F63" s="147">
        <v>1280.99</v>
      </c>
      <c r="G63" s="147">
        <v>1280.99</v>
      </c>
      <c r="H63" s="147">
        <v>1280.99</v>
      </c>
      <c r="I63" s="71"/>
      <c r="J63" s="71"/>
      <c r="K63" s="71"/>
      <c r="L63" s="28"/>
    </row>
    <row r="64" spans="1:12" ht="44.25" customHeight="1">
      <c r="A64" s="143">
        <v>52</v>
      </c>
      <c r="B64" s="155" t="s">
        <v>289</v>
      </c>
      <c r="C64" s="142" t="s">
        <v>205</v>
      </c>
      <c r="D64" s="141">
        <v>540</v>
      </c>
      <c r="E64" s="145" t="s">
        <v>161</v>
      </c>
      <c r="F64" s="147">
        <v>1280.99</v>
      </c>
      <c r="G64" s="147">
        <v>1280.99</v>
      </c>
      <c r="H64" s="147">
        <v>1280.99</v>
      </c>
      <c r="I64" s="71"/>
      <c r="J64" s="71"/>
      <c r="K64" s="71"/>
      <c r="L64" s="28"/>
    </row>
    <row r="65" spans="1:12" ht="20.25" customHeight="1">
      <c r="A65" s="143">
        <v>53</v>
      </c>
      <c r="B65" s="155" t="s">
        <v>247</v>
      </c>
      <c r="C65" s="142" t="s">
        <v>248</v>
      </c>
      <c r="D65" s="141">
        <v>500</v>
      </c>
      <c r="E65" s="145" t="s">
        <v>173</v>
      </c>
      <c r="F65" s="147">
        <v>194.346</v>
      </c>
      <c r="G65" s="147">
        <v>194.346</v>
      </c>
      <c r="H65" s="147">
        <v>194.346</v>
      </c>
      <c r="I65" s="71"/>
      <c r="J65" s="71"/>
      <c r="K65" s="71"/>
      <c r="L65" s="28"/>
    </row>
    <row r="66" spans="1:12" ht="24" customHeight="1">
      <c r="A66" s="143">
        <v>54</v>
      </c>
      <c r="B66" s="155" t="s">
        <v>63</v>
      </c>
      <c r="C66" s="142" t="s">
        <v>248</v>
      </c>
      <c r="D66" s="141">
        <v>540</v>
      </c>
      <c r="E66" s="145" t="s">
        <v>173</v>
      </c>
      <c r="F66" s="147">
        <v>194.346</v>
      </c>
      <c r="G66" s="147">
        <v>194.346</v>
      </c>
      <c r="H66" s="147">
        <v>194.346</v>
      </c>
      <c r="I66" s="71"/>
      <c r="J66" s="71"/>
      <c r="K66" s="71"/>
      <c r="L66" s="28"/>
    </row>
    <row r="67" spans="1:12" ht="44.25" customHeight="1">
      <c r="A67" s="143">
        <v>55</v>
      </c>
      <c r="B67" s="155" t="s">
        <v>332</v>
      </c>
      <c r="C67" s="142" t="s">
        <v>205</v>
      </c>
      <c r="D67" s="141">
        <v>540</v>
      </c>
      <c r="E67" s="145" t="s">
        <v>173</v>
      </c>
      <c r="F67" s="147">
        <v>194.346</v>
      </c>
      <c r="G67" s="147">
        <v>194.346</v>
      </c>
      <c r="H67" s="147">
        <v>194.346</v>
      </c>
      <c r="I67" s="71"/>
      <c r="J67" s="71"/>
      <c r="K67" s="71"/>
      <c r="L67" s="28"/>
    </row>
    <row r="68" spans="1:11" ht="12" customHeight="1">
      <c r="A68" s="143">
        <v>56</v>
      </c>
      <c r="B68" s="110" t="s">
        <v>150</v>
      </c>
      <c r="C68" s="145"/>
      <c r="D68" s="146"/>
      <c r="E68" s="145" t="s">
        <v>154</v>
      </c>
      <c r="F68" s="147">
        <v>50</v>
      </c>
      <c r="G68" s="147">
        <v>50</v>
      </c>
      <c r="H68" s="147">
        <v>50</v>
      </c>
      <c r="I68" s="71"/>
      <c r="J68" s="27"/>
      <c r="K68" s="27"/>
    </row>
    <row r="69" spans="1:11" ht="12" customHeight="1">
      <c r="A69" s="143">
        <v>57</v>
      </c>
      <c r="B69" s="110" t="s">
        <v>179</v>
      </c>
      <c r="C69" s="145" t="s">
        <v>168</v>
      </c>
      <c r="D69" s="146"/>
      <c r="E69" s="145" t="s">
        <v>154</v>
      </c>
      <c r="F69" s="147">
        <v>50</v>
      </c>
      <c r="G69" s="147">
        <v>50</v>
      </c>
      <c r="H69" s="147">
        <v>50</v>
      </c>
      <c r="I69" s="71"/>
      <c r="J69" s="27"/>
      <c r="K69" s="27"/>
    </row>
    <row r="70" spans="1:11" ht="15" customHeight="1">
      <c r="A70" s="143">
        <v>58</v>
      </c>
      <c r="B70" s="110" t="s">
        <v>162</v>
      </c>
      <c r="C70" s="145" t="s">
        <v>168</v>
      </c>
      <c r="D70" s="146">
        <v>800</v>
      </c>
      <c r="E70" s="145" t="s">
        <v>154</v>
      </c>
      <c r="F70" s="147">
        <v>50</v>
      </c>
      <c r="G70" s="147">
        <v>50</v>
      </c>
      <c r="H70" s="147">
        <v>50</v>
      </c>
      <c r="I70" s="27"/>
      <c r="J70" s="27"/>
      <c r="K70" s="27"/>
    </row>
    <row r="71" spans="1:11" ht="12.75" customHeight="1">
      <c r="A71" s="143">
        <v>59</v>
      </c>
      <c r="B71" s="110" t="s">
        <v>275</v>
      </c>
      <c r="C71" s="145" t="s">
        <v>168</v>
      </c>
      <c r="D71" s="146">
        <v>870</v>
      </c>
      <c r="E71" s="145" t="s">
        <v>154</v>
      </c>
      <c r="F71" s="147">
        <v>50</v>
      </c>
      <c r="G71" s="147">
        <v>50</v>
      </c>
      <c r="H71" s="147">
        <v>50</v>
      </c>
      <c r="I71" s="27"/>
      <c r="J71" s="27"/>
      <c r="K71" s="27"/>
    </row>
    <row r="72" spans="1:11" ht="12.75">
      <c r="A72" s="143">
        <v>60</v>
      </c>
      <c r="B72" s="156" t="s">
        <v>75</v>
      </c>
      <c r="C72" s="145"/>
      <c r="D72" s="146"/>
      <c r="E72" s="145" t="s">
        <v>156</v>
      </c>
      <c r="F72" s="147">
        <v>91.35</v>
      </c>
      <c r="G72" s="147">
        <v>83.1</v>
      </c>
      <c r="H72" s="147"/>
      <c r="I72" s="27"/>
      <c r="J72" s="27"/>
      <c r="K72" s="27"/>
    </row>
    <row r="73" spans="1:11" ht="27.75" customHeight="1">
      <c r="A73" s="143">
        <v>61</v>
      </c>
      <c r="B73" s="157" t="s">
        <v>245</v>
      </c>
      <c r="C73" s="145" t="s">
        <v>192</v>
      </c>
      <c r="D73" s="146"/>
      <c r="E73" s="145" t="s">
        <v>156</v>
      </c>
      <c r="F73" s="147">
        <v>91.35</v>
      </c>
      <c r="G73" s="147">
        <v>83.1</v>
      </c>
      <c r="H73" s="147"/>
      <c r="I73" s="27"/>
      <c r="J73" s="27"/>
      <c r="K73" s="27"/>
    </row>
    <row r="74" spans="1:11" ht="53.25" customHeight="1">
      <c r="A74" s="143">
        <v>62</v>
      </c>
      <c r="B74" s="144" t="s">
        <v>79</v>
      </c>
      <c r="C74" s="145" t="s">
        <v>192</v>
      </c>
      <c r="D74" s="146">
        <v>100</v>
      </c>
      <c r="E74" s="145" t="s">
        <v>156</v>
      </c>
      <c r="F74" s="147">
        <v>91.35</v>
      </c>
      <c r="G74" s="147">
        <v>83.1</v>
      </c>
      <c r="H74" s="147"/>
      <c r="I74" s="27"/>
      <c r="J74" s="27"/>
      <c r="K74" s="27"/>
    </row>
    <row r="75" spans="1:9" ht="12.75">
      <c r="A75" s="143">
        <v>63</v>
      </c>
      <c r="B75" s="148" t="s">
        <v>80</v>
      </c>
      <c r="C75" s="145" t="s">
        <v>192</v>
      </c>
      <c r="D75" s="151">
        <v>120</v>
      </c>
      <c r="E75" s="150" t="s">
        <v>156</v>
      </c>
      <c r="F75" s="147">
        <v>91.35</v>
      </c>
      <c r="G75" s="147">
        <v>83.1</v>
      </c>
      <c r="H75" s="147"/>
      <c r="I75" s="27"/>
    </row>
    <row r="76" spans="1:9" ht="32.25" customHeight="1">
      <c r="A76" s="143">
        <v>64</v>
      </c>
      <c r="B76" s="158" t="s">
        <v>327</v>
      </c>
      <c r="C76" s="145" t="s">
        <v>324</v>
      </c>
      <c r="D76" s="151"/>
      <c r="E76" s="150" t="s">
        <v>323</v>
      </c>
      <c r="F76" s="147">
        <v>100</v>
      </c>
      <c r="G76" s="147"/>
      <c r="H76" s="147"/>
      <c r="I76" s="27"/>
    </row>
    <row r="77" spans="1:8" ht="12.75">
      <c r="A77" s="143">
        <v>65</v>
      </c>
      <c r="B77" s="152" t="s">
        <v>81</v>
      </c>
      <c r="C77" s="145" t="s">
        <v>324</v>
      </c>
      <c r="D77" s="151">
        <v>200</v>
      </c>
      <c r="E77" s="150" t="s">
        <v>323</v>
      </c>
      <c r="F77" s="147">
        <v>100</v>
      </c>
      <c r="G77" s="147"/>
      <c r="H77" s="147"/>
    </row>
    <row r="78" spans="1:8" ht="24">
      <c r="A78" s="143">
        <v>66</v>
      </c>
      <c r="B78" s="144" t="s">
        <v>243</v>
      </c>
      <c r="C78" s="145" t="s">
        <v>324</v>
      </c>
      <c r="D78" s="151">
        <v>240</v>
      </c>
      <c r="E78" s="150" t="s">
        <v>323</v>
      </c>
      <c r="F78" s="147">
        <v>100</v>
      </c>
      <c r="G78" s="147"/>
      <c r="H78" s="147"/>
    </row>
    <row r="79" spans="1:8" ht="24">
      <c r="A79" s="143">
        <v>67</v>
      </c>
      <c r="B79" s="156" t="s">
        <v>244</v>
      </c>
      <c r="C79" s="145" t="s">
        <v>167</v>
      </c>
      <c r="D79" s="146"/>
      <c r="E79" s="145" t="s">
        <v>153</v>
      </c>
      <c r="F79" s="147">
        <v>2.4</v>
      </c>
      <c r="G79" s="147">
        <v>2.4</v>
      </c>
      <c r="H79" s="147">
        <v>2.4</v>
      </c>
    </row>
    <row r="80" spans="1:8" ht="12.75">
      <c r="A80" s="143">
        <v>68</v>
      </c>
      <c r="B80" s="152" t="s">
        <v>81</v>
      </c>
      <c r="C80" s="145" t="s">
        <v>167</v>
      </c>
      <c r="D80" s="146">
        <v>200</v>
      </c>
      <c r="E80" s="145" t="s">
        <v>153</v>
      </c>
      <c r="F80" s="147">
        <v>2.4</v>
      </c>
      <c r="G80" s="147">
        <v>2.4</v>
      </c>
      <c r="H80" s="147">
        <v>2.4</v>
      </c>
    </row>
    <row r="81" spans="1:8" ht="24">
      <c r="A81" s="143">
        <v>69</v>
      </c>
      <c r="B81" s="144" t="s">
        <v>243</v>
      </c>
      <c r="C81" s="145" t="s">
        <v>167</v>
      </c>
      <c r="D81" s="146">
        <v>240</v>
      </c>
      <c r="E81" s="145" t="s">
        <v>153</v>
      </c>
      <c r="F81" s="147">
        <v>2.4</v>
      </c>
      <c r="G81" s="147">
        <v>2.4</v>
      </c>
      <c r="H81" s="147">
        <v>2.4</v>
      </c>
    </row>
    <row r="82" spans="1:8" ht="18" customHeight="1">
      <c r="A82" s="143">
        <v>70</v>
      </c>
      <c r="B82" s="159" t="s">
        <v>89</v>
      </c>
      <c r="C82" s="142"/>
      <c r="D82" s="141"/>
      <c r="E82" s="142"/>
      <c r="F82" s="147"/>
      <c r="G82" s="147">
        <v>271.53</v>
      </c>
      <c r="H82" s="147">
        <v>470.654</v>
      </c>
    </row>
    <row r="83" spans="1:8" ht="12.75">
      <c r="A83" s="160"/>
      <c r="B83" s="161" t="s">
        <v>78</v>
      </c>
      <c r="C83" s="15"/>
      <c r="D83" s="12"/>
      <c r="E83" s="15"/>
      <c r="F83" s="18">
        <f>F13+F58</f>
        <v>12417.222999999998</v>
      </c>
      <c r="G83" s="18">
        <f>G58+G13+G82</f>
        <v>9609.206000000002</v>
      </c>
      <c r="H83" s="18">
        <f>H58+H13+H82</f>
        <v>9589.310000000001</v>
      </c>
    </row>
    <row r="84" ht="12.75">
      <c r="F84" s="75"/>
    </row>
    <row r="85" ht="12.75">
      <c r="F85" s="75"/>
    </row>
  </sheetData>
  <sheetProtection/>
  <mergeCells count="7">
    <mergeCell ref="F1:H1"/>
    <mergeCell ref="B8:F9"/>
    <mergeCell ref="A8:A9"/>
    <mergeCell ref="G4:H4"/>
    <mergeCell ref="J5:K5"/>
    <mergeCell ref="D3:H3"/>
    <mergeCell ref="C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5">
      <selection activeCell="C1" sqref="C1:C2"/>
    </sheetView>
  </sheetViews>
  <sheetFormatPr defaultColWidth="9.00390625" defaultRowHeight="12.75"/>
  <cols>
    <col min="1" max="1" width="7.25390625" style="30" customWidth="1"/>
    <col min="2" max="2" width="28.625" style="31" customWidth="1"/>
    <col min="3" max="3" width="72.25390625" style="32" customWidth="1"/>
    <col min="4" max="4" width="14.625" style="35" customWidth="1"/>
    <col min="5" max="5" width="11.75390625" style="32" customWidth="1"/>
    <col min="6" max="6" width="18.625" style="32" customWidth="1"/>
    <col min="7" max="7" width="9.125" style="32" customWidth="1"/>
    <col min="8" max="8" width="17.375" style="32" customWidth="1"/>
    <col min="9" max="16384" width="9.125" style="32" customWidth="1"/>
  </cols>
  <sheetData>
    <row r="2" spans="1:6" ht="15.75">
      <c r="A2" s="162"/>
      <c r="B2" s="163"/>
      <c r="C2" s="164"/>
      <c r="D2" s="211" t="s">
        <v>101</v>
      </c>
      <c r="E2" s="211"/>
      <c r="F2" s="211"/>
    </row>
    <row r="3" spans="1:6" ht="15.75">
      <c r="A3" s="162"/>
      <c r="B3" s="163"/>
      <c r="C3" s="164"/>
      <c r="D3" s="211" t="s">
        <v>340</v>
      </c>
      <c r="E3" s="211"/>
      <c r="F3" s="211"/>
    </row>
    <row r="4" spans="1:6" ht="13.5" customHeight="1">
      <c r="A4" s="162"/>
      <c r="B4" s="163"/>
      <c r="C4" s="164"/>
      <c r="D4" s="211"/>
      <c r="E4" s="211"/>
      <c r="F4" s="211"/>
    </row>
    <row r="5" spans="1:6" ht="33" customHeight="1">
      <c r="A5" s="212" t="s">
        <v>308</v>
      </c>
      <c r="B5" s="212"/>
      <c r="C5" s="212"/>
      <c r="D5" s="212"/>
      <c r="E5" s="212"/>
      <c r="F5" s="212"/>
    </row>
    <row r="6" spans="1:6" ht="15.75">
      <c r="A6" s="165"/>
      <c r="B6" s="165"/>
      <c r="C6" s="165"/>
      <c r="D6" s="165"/>
      <c r="E6" s="164"/>
      <c r="F6" s="164"/>
    </row>
    <row r="7" spans="1:6" s="33" customFormat="1" ht="15.75">
      <c r="A7" s="166"/>
      <c r="B7" s="167"/>
      <c r="C7" s="167"/>
      <c r="D7" s="168"/>
      <c r="E7" s="168"/>
      <c r="F7" s="169" t="s">
        <v>102</v>
      </c>
    </row>
    <row r="8" spans="1:6" s="34" customFormat="1" ht="28.5" customHeight="1">
      <c r="A8" s="213" t="s">
        <v>55</v>
      </c>
      <c r="B8" s="214" t="s">
        <v>103</v>
      </c>
      <c r="C8" s="214" t="s">
        <v>104</v>
      </c>
      <c r="D8" s="215" t="s">
        <v>105</v>
      </c>
      <c r="E8" s="215"/>
      <c r="F8" s="215"/>
    </row>
    <row r="9" spans="1:6" s="34" customFormat="1" ht="36.75" customHeight="1">
      <c r="A9" s="213"/>
      <c r="B9" s="214"/>
      <c r="C9" s="214"/>
      <c r="D9" s="171" t="s">
        <v>254</v>
      </c>
      <c r="E9" s="170" t="s">
        <v>287</v>
      </c>
      <c r="F9" s="170" t="s">
        <v>301</v>
      </c>
    </row>
    <row r="10" spans="1:6" s="33" customFormat="1" ht="15.75">
      <c r="A10" s="172"/>
      <c r="B10" s="173" t="s">
        <v>43</v>
      </c>
      <c r="C10" s="173" t="s">
        <v>52</v>
      </c>
      <c r="D10" s="174">
        <v>3</v>
      </c>
      <c r="E10" s="174">
        <v>4</v>
      </c>
      <c r="F10" s="174">
        <v>5</v>
      </c>
    </row>
    <row r="11" spans="1:8" s="36" customFormat="1" ht="18" customHeight="1">
      <c r="A11" s="175" t="s">
        <v>43</v>
      </c>
      <c r="B11" s="175" t="s">
        <v>215</v>
      </c>
      <c r="C11" s="176" t="s">
        <v>106</v>
      </c>
      <c r="D11" s="177">
        <f>D12+D23</f>
        <v>440.3279999999995</v>
      </c>
      <c r="E11" s="177">
        <f>E12+E23</f>
        <v>0</v>
      </c>
      <c r="F11" s="177">
        <f>F12+F23</f>
        <v>0</v>
      </c>
      <c r="H11" s="37"/>
    </row>
    <row r="12" spans="1:6" s="36" customFormat="1" ht="16.5" customHeight="1">
      <c r="A12" s="175" t="s">
        <v>52</v>
      </c>
      <c r="B12" s="175" t="s">
        <v>206</v>
      </c>
      <c r="C12" s="176" t="s">
        <v>107</v>
      </c>
      <c r="D12" s="177">
        <f aca="true" t="shared" si="0" ref="D12:F13">D13</f>
        <v>-11976.895</v>
      </c>
      <c r="E12" s="177">
        <f t="shared" si="0"/>
        <v>-9609.206</v>
      </c>
      <c r="F12" s="177">
        <f t="shared" si="0"/>
        <v>-9589.31</v>
      </c>
    </row>
    <row r="13" spans="1:6" s="36" customFormat="1" ht="15.75">
      <c r="A13" s="175" t="s">
        <v>54</v>
      </c>
      <c r="B13" s="175" t="s">
        <v>207</v>
      </c>
      <c r="C13" s="176" t="s">
        <v>108</v>
      </c>
      <c r="D13" s="177">
        <f t="shared" si="0"/>
        <v>-11976.895</v>
      </c>
      <c r="E13" s="177">
        <f t="shared" si="0"/>
        <v>-9609.206</v>
      </c>
      <c r="F13" s="177">
        <f t="shared" si="0"/>
        <v>-9589.31</v>
      </c>
    </row>
    <row r="14" spans="1:6" s="36" customFormat="1" ht="18" customHeight="1">
      <c r="A14" s="175" t="s">
        <v>82</v>
      </c>
      <c r="B14" s="175" t="s">
        <v>216</v>
      </c>
      <c r="C14" s="176" t="s">
        <v>109</v>
      </c>
      <c r="D14" s="177">
        <f>D15</f>
        <v>-11976.895</v>
      </c>
      <c r="E14" s="177">
        <f>E15</f>
        <v>-9609.206</v>
      </c>
      <c r="F14" s="177">
        <f>F15</f>
        <v>-9589.31</v>
      </c>
    </row>
    <row r="15" spans="1:6" s="36" customFormat="1" ht="33.75" customHeight="1">
      <c r="A15" s="175" t="s">
        <v>110</v>
      </c>
      <c r="B15" s="175" t="s">
        <v>204</v>
      </c>
      <c r="C15" s="176" t="s">
        <v>208</v>
      </c>
      <c r="D15" s="177">
        <v>-11976.895</v>
      </c>
      <c r="E15" s="177">
        <v>-9609.206</v>
      </c>
      <c r="F15" s="177">
        <v>-9589.31</v>
      </c>
    </row>
    <row r="16" spans="1:6" s="36" customFormat="1" ht="15.75" hidden="1">
      <c r="A16" s="175" t="s">
        <v>111</v>
      </c>
      <c r="B16" s="175" t="s">
        <v>112</v>
      </c>
      <c r="C16" s="176" t="s">
        <v>113</v>
      </c>
      <c r="D16" s="177">
        <f>D17+D20+D23</f>
        <v>-1074707.477</v>
      </c>
      <c r="E16" s="177"/>
      <c r="F16" s="177"/>
    </row>
    <row r="17" spans="1:6" s="36" customFormat="1" ht="35.25" customHeight="1" hidden="1">
      <c r="A17" s="175" t="s">
        <v>114</v>
      </c>
      <c r="B17" s="175" t="s">
        <v>115</v>
      </c>
      <c r="C17" s="176" t="s">
        <v>116</v>
      </c>
      <c r="D17" s="177">
        <f>D18</f>
        <v>7200</v>
      </c>
      <c r="E17" s="177"/>
      <c r="F17" s="177"/>
    </row>
    <row r="18" spans="1:6" s="36" customFormat="1" ht="35.25" customHeight="1" hidden="1">
      <c r="A18" s="175" t="s">
        <v>117</v>
      </c>
      <c r="B18" s="175" t="s">
        <v>118</v>
      </c>
      <c r="C18" s="176" t="s">
        <v>119</v>
      </c>
      <c r="D18" s="177">
        <f>D19</f>
        <v>7200</v>
      </c>
      <c r="E18" s="177"/>
      <c r="F18" s="177"/>
    </row>
    <row r="19" spans="1:6" s="36" customFormat="1" ht="33.75" customHeight="1" hidden="1">
      <c r="A19" s="175" t="s">
        <v>120</v>
      </c>
      <c r="B19" s="175" t="s">
        <v>121</v>
      </c>
      <c r="C19" s="176" t="s">
        <v>122</v>
      </c>
      <c r="D19" s="177">
        <v>7200</v>
      </c>
      <c r="E19" s="177"/>
      <c r="F19" s="177"/>
    </row>
    <row r="20" spans="1:6" s="36" customFormat="1" ht="33.75" customHeight="1" hidden="1">
      <c r="A20" s="175" t="s">
        <v>123</v>
      </c>
      <c r="B20" s="175" t="s">
        <v>124</v>
      </c>
      <c r="C20" s="176" t="s">
        <v>125</v>
      </c>
      <c r="D20" s="177">
        <f>D21</f>
        <v>-1094324.7</v>
      </c>
      <c r="E20" s="177"/>
      <c r="F20" s="177"/>
    </row>
    <row r="21" spans="1:6" s="36" customFormat="1" ht="81" customHeight="1" hidden="1">
      <c r="A21" s="175" t="s">
        <v>126</v>
      </c>
      <c r="B21" s="175" t="s">
        <v>127</v>
      </c>
      <c r="C21" s="176" t="s">
        <v>128</v>
      </c>
      <c r="D21" s="177">
        <f>D22</f>
        <v>-1094324.7</v>
      </c>
      <c r="E21" s="177"/>
      <c r="F21" s="177"/>
    </row>
    <row r="22" spans="1:6" s="36" customFormat="1" ht="50.25" customHeight="1" hidden="1">
      <c r="A22" s="175" t="s">
        <v>129</v>
      </c>
      <c r="B22" s="175" t="s">
        <v>130</v>
      </c>
      <c r="C22" s="176" t="s">
        <v>131</v>
      </c>
      <c r="D22" s="177">
        <v>-1094324.7</v>
      </c>
      <c r="E22" s="177"/>
      <c r="F22" s="177"/>
    </row>
    <row r="23" spans="1:6" s="36" customFormat="1" ht="15.75">
      <c r="A23" s="175" t="s">
        <v>132</v>
      </c>
      <c r="B23" s="175" t="s">
        <v>210</v>
      </c>
      <c r="C23" s="176" t="s">
        <v>133</v>
      </c>
      <c r="D23" s="177">
        <f>D26</f>
        <v>12417.223</v>
      </c>
      <c r="E23" s="177">
        <f aca="true" t="shared" si="1" ref="E23:F25">E24</f>
        <v>9609.206</v>
      </c>
      <c r="F23" s="177">
        <f t="shared" si="1"/>
        <v>9589.31</v>
      </c>
    </row>
    <row r="24" spans="1:6" s="36" customFormat="1" ht="15.75">
      <c r="A24" s="175" t="s">
        <v>91</v>
      </c>
      <c r="B24" s="175" t="s">
        <v>211</v>
      </c>
      <c r="C24" s="176" t="s">
        <v>134</v>
      </c>
      <c r="D24" s="177">
        <f>D26</f>
        <v>12417.223</v>
      </c>
      <c r="E24" s="177">
        <f t="shared" si="1"/>
        <v>9609.206</v>
      </c>
      <c r="F24" s="177">
        <f t="shared" si="1"/>
        <v>9589.31</v>
      </c>
    </row>
    <row r="25" spans="1:6" s="36" customFormat="1" ht="33" customHeight="1">
      <c r="A25" s="175" t="s">
        <v>135</v>
      </c>
      <c r="B25" s="175" t="s">
        <v>217</v>
      </c>
      <c r="C25" s="176" t="s">
        <v>209</v>
      </c>
      <c r="D25" s="177">
        <f>D26</f>
        <v>12417.223</v>
      </c>
      <c r="E25" s="177">
        <f t="shared" si="1"/>
        <v>9609.206</v>
      </c>
      <c r="F25" s="177">
        <f t="shared" si="1"/>
        <v>9589.31</v>
      </c>
    </row>
    <row r="26" spans="1:6" s="36" customFormat="1" ht="33.75" customHeight="1">
      <c r="A26" s="175" t="s">
        <v>136</v>
      </c>
      <c r="B26" s="175" t="s">
        <v>212</v>
      </c>
      <c r="C26" s="176" t="s">
        <v>213</v>
      </c>
      <c r="D26" s="177">
        <v>12417.223</v>
      </c>
      <c r="E26" s="177">
        <v>9609.206</v>
      </c>
      <c r="F26" s="177">
        <v>9589.31</v>
      </c>
    </row>
    <row r="27" spans="1:6" s="36" customFormat="1" ht="15.75">
      <c r="A27" s="216" t="s">
        <v>78</v>
      </c>
      <c r="B27" s="217"/>
      <c r="C27" s="218"/>
      <c r="D27" s="178">
        <f>D11</f>
        <v>440.3279999999995</v>
      </c>
      <c r="E27" s="178">
        <f>E11</f>
        <v>0</v>
      </c>
      <c r="F27" s="178">
        <f>F11</f>
        <v>0</v>
      </c>
    </row>
    <row r="28" spans="1:6" s="36" customFormat="1" ht="15.75">
      <c r="A28" s="38"/>
      <c r="B28" s="38"/>
      <c r="C28" s="38"/>
      <c r="D28" s="39"/>
      <c r="F28" s="37"/>
    </row>
    <row r="30" spans="1:4" ht="45.75" customHeight="1">
      <c r="A30" s="219"/>
      <c r="B30" s="219"/>
      <c r="C30" s="40"/>
      <c r="D30" s="39"/>
    </row>
    <row r="31" spans="1:4" ht="54" customHeight="1">
      <c r="A31" s="41"/>
      <c r="B31" s="41"/>
      <c r="C31" s="41"/>
      <c r="D31" s="42"/>
    </row>
    <row r="32" spans="1:2" ht="15.75">
      <c r="A32" s="43"/>
      <c r="B32" s="43"/>
    </row>
    <row r="33" ht="15.75">
      <c r="D33" s="44"/>
    </row>
  </sheetData>
  <sheetProtection/>
  <mergeCells count="10">
    <mergeCell ref="A8:A9"/>
    <mergeCell ref="B8:B9"/>
    <mergeCell ref="C8:C9"/>
    <mergeCell ref="D8:F8"/>
    <mergeCell ref="A27:C27"/>
    <mergeCell ref="A30:B30"/>
    <mergeCell ref="D2:F2"/>
    <mergeCell ref="D3:F3"/>
    <mergeCell ref="D4:F4"/>
    <mergeCell ref="A5:F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32.00390625" style="0" customWidth="1"/>
    <col min="3" max="3" width="17.625" style="0" customWidth="1"/>
    <col min="4" max="4" width="17.125" style="0" customWidth="1"/>
    <col min="5" max="5" width="22.25390625" style="0" customWidth="1"/>
  </cols>
  <sheetData>
    <row r="1" spans="1:5" ht="15">
      <c r="A1" s="179"/>
      <c r="B1" s="179"/>
      <c r="C1" s="179"/>
      <c r="D1" s="225" t="s">
        <v>304</v>
      </c>
      <c r="E1" s="226"/>
    </row>
    <row r="2" spans="1:6" ht="15">
      <c r="A2" s="179"/>
      <c r="B2" s="179"/>
      <c r="C2" s="181"/>
      <c r="D2" s="226"/>
      <c r="E2" s="226"/>
      <c r="F2" s="2"/>
    </row>
    <row r="3" spans="1:5" ht="15">
      <c r="A3" s="179"/>
      <c r="B3" s="179"/>
      <c r="C3" s="179"/>
      <c r="D3" s="226"/>
      <c r="E3" s="226"/>
    </row>
    <row r="4" spans="1:5" ht="15">
      <c r="A4" s="179"/>
      <c r="B4" s="179"/>
      <c r="C4" s="179"/>
      <c r="D4" s="223" t="s">
        <v>341</v>
      </c>
      <c r="E4" s="223"/>
    </row>
    <row r="5" spans="1:5" ht="15">
      <c r="A5" s="179"/>
      <c r="B5" s="179"/>
      <c r="C5" s="179"/>
      <c r="D5" s="179"/>
      <c r="E5" s="180"/>
    </row>
    <row r="6" spans="1:5" ht="15">
      <c r="A6" s="179"/>
      <c r="B6" s="179"/>
      <c r="C6" s="179"/>
      <c r="D6" s="180"/>
      <c r="E6" s="179"/>
    </row>
    <row r="7" spans="1:5" ht="14.25">
      <c r="A7" s="224" t="s">
        <v>247</v>
      </c>
      <c r="B7" s="224"/>
      <c r="C7" s="224"/>
      <c r="D7" s="224"/>
      <c r="E7" s="224"/>
    </row>
    <row r="8" spans="1:5" ht="14.25">
      <c r="A8" s="224" t="s">
        <v>290</v>
      </c>
      <c r="B8" s="224"/>
      <c r="C8" s="224"/>
      <c r="D8" s="224"/>
      <c r="E8" s="224"/>
    </row>
    <row r="9" spans="1:5" ht="14.25">
      <c r="A9" s="224" t="s">
        <v>199</v>
      </c>
      <c r="B9" s="224"/>
      <c r="C9" s="224"/>
      <c r="D9" s="224"/>
      <c r="E9" s="224"/>
    </row>
    <row r="10" spans="1:5" ht="14.25">
      <c r="A10" s="227" t="s">
        <v>200</v>
      </c>
      <c r="B10" s="227"/>
      <c r="C10" s="227"/>
      <c r="D10" s="227"/>
      <c r="E10" s="227"/>
    </row>
    <row r="11" spans="1:5" ht="14.25">
      <c r="A11" s="182"/>
      <c r="B11" s="182"/>
      <c r="C11" s="182"/>
      <c r="D11" s="182"/>
      <c r="E11" s="182" t="s">
        <v>7</v>
      </c>
    </row>
    <row r="12" spans="1:5" ht="12.75" customHeight="1">
      <c r="A12" s="220" t="s">
        <v>201</v>
      </c>
      <c r="B12" s="220" t="s">
        <v>202</v>
      </c>
      <c r="C12" s="221">
        <v>2019</v>
      </c>
      <c r="D12" s="221">
        <v>2020</v>
      </c>
      <c r="E12" s="221">
        <v>2021</v>
      </c>
    </row>
    <row r="13" spans="1:5" ht="12.75">
      <c r="A13" s="220"/>
      <c r="B13" s="220"/>
      <c r="C13" s="222"/>
      <c r="D13" s="222"/>
      <c r="E13" s="222"/>
    </row>
    <row r="14" spans="1:5" ht="15">
      <c r="A14" s="183"/>
      <c r="B14" s="184">
        <v>1</v>
      </c>
      <c r="C14" s="184">
        <v>2</v>
      </c>
      <c r="D14" s="184">
        <v>3</v>
      </c>
      <c r="E14" s="184">
        <v>4</v>
      </c>
    </row>
    <row r="15" spans="1:5" ht="37.5" customHeight="1">
      <c r="A15" s="184">
        <v>1</v>
      </c>
      <c r="B15" s="185" t="s">
        <v>235</v>
      </c>
      <c r="C15" s="186">
        <v>1280.99</v>
      </c>
      <c r="D15" s="186">
        <v>1280.99</v>
      </c>
      <c r="E15" s="186">
        <v>1280.99</v>
      </c>
    </row>
    <row r="16" spans="1:5" ht="37.5" customHeight="1">
      <c r="A16" s="184">
        <v>2</v>
      </c>
      <c r="B16" s="185" t="s">
        <v>235</v>
      </c>
      <c r="C16" s="186">
        <v>1</v>
      </c>
      <c r="D16" s="186"/>
      <c r="E16" s="186"/>
    </row>
    <row r="17" spans="1:5" ht="37.5" customHeight="1">
      <c r="A17" s="184">
        <v>3</v>
      </c>
      <c r="B17" s="185" t="s">
        <v>235</v>
      </c>
      <c r="C17" s="186">
        <v>194.346</v>
      </c>
      <c r="D17" s="186">
        <v>194.346</v>
      </c>
      <c r="E17" s="186">
        <v>194.346</v>
      </c>
    </row>
    <row r="18" spans="1:5" ht="19.5" customHeight="1">
      <c r="A18" s="185"/>
      <c r="B18" s="187" t="s">
        <v>203</v>
      </c>
      <c r="C18" s="188">
        <f>C15+C16+C17</f>
        <v>1476.336</v>
      </c>
      <c r="D18" s="188">
        <f>D15+D16+D17</f>
        <v>1475.336</v>
      </c>
      <c r="E18" s="188">
        <f>E15+E16+E17</f>
        <v>1475.336</v>
      </c>
    </row>
  </sheetData>
  <sheetProtection/>
  <mergeCells count="11">
    <mergeCell ref="D1:E3"/>
    <mergeCell ref="A10:E10"/>
    <mergeCell ref="A12:A13"/>
    <mergeCell ref="B12:B13"/>
    <mergeCell ref="C12:C13"/>
    <mergeCell ref="D12:D13"/>
    <mergeCell ref="E12:E13"/>
    <mergeCell ref="D4:E4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DELL</cp:lastModifiedBy>
  <cp:lastPrinted>2019-05-06T03:01:05Z</cp:lastPrinted>
  <dcterms:created xsi:type="dcterms:W3CDTF">2005-11-20T02:14:16Z</dcterms:created>
  <dcterms:modified xsi:type="dcterms:W3CDTF">2019-05-06T03:01:11Z</dcterms:modified>
  <cp:category/>
  <cp:version/>
  <cp:contentType/>
  <cp:contentStatus/>
</cp:coreProperties>
</file>