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81" windowWidth="15180" windowHeight="11640" tabRatio="588" activeTab="1"/>
  </bookViews>
  <sheets>
    <sheet name="таблица 1" sheetId="1" r:id="rId1"/>
    <sheet name="Расшифровка изменений" sheetId="2" r:id="rId2"/>
  </sheets>
  <definedNames>
    <definedName name="_xlnm.Print_Area" localSheetId="0">'таблица 1'!$A$1:$H$61</definedName>
  </definedNames>
  <calcPr fullCalcOnLoad="1"/>
</workbook>
</file>

<file path=xl/sharedStrings.xml><?xml version="1.0" encoding="utf-8"?>
<sst xmlns="http://schemas.openxmlformats.org/spreadsheetml/2006/main" count="122" uniqueCount="106">
  <si>
    <t>тыс. рублей</t>
  </si>
  <si>
    <t>Исполнитель, (код) тел.</t>
  </si>
  <si>
    <t>Всего</t>
  </si>
  <si>
    <t xml:space="preserve">           Налог на прибыль организаций</t>
  </si>
  <si>
    <t xml:space="preserve">           Налог на доходы физических лиц</t>
  </si>
  <si>
    <t xml:space="preserve">           Налог на имущество физических лиц</t>
  </si>
  <si>
    <t xml:space="preserve">           Земельный налог</t>
  </si>
  <si>
    <t xml:space="preserve">           Иные налоговые доходы</t>
  </si>
  <si>
    <t xml:space="preserve">           Неналоговые доходы</t>
  </si>
  <si>
    <t xml:space="preserve">           Полученные кредиты</t>
  </si>
  <si>
    <t xml:space="preserve">           Погашенные кредиты</t>
  </si>
  <si>
    <t xml:space="preserve">           Возврат кредитов</t>
  </si>
  <si>
    <t xml:space="preserve">           Предоставление кредитов</t>
  </si>
  <si>
    <t xml:space="preserve">    Прочие источники</t>
  </si>
  <si>
    <t xml:space="preserve">    1. НАЛОГОВЫЕ И НЕНАЛОГОВЫЕ ДОХОДЫ, в том числе (стр.3+…+стр.8):</t>
  </si>
  <si>
    <t>Уменьшение 
(со знаком плюс)</t>
  </si>
  <si>
    <t>Увеличение
(со знаком плюс)</t>
  </si>
  <si>
    <t>№ стр.</t>
  </si>
  <si>
    <t>Руководитель уполномоченного органа местного самоуправления</t>
  </si>
  <si>
    <t xml:space="preserve">                     в т.ч. свободные остатки на начало года</t>
  </si>
  <si>
    <t xml:space="preserve">                     в т.ч. свободные остатки на конец года</t>
  </si>
  <si>
    <t>8=4+7</t>
  </si>
  <si>
    <t>7=5-6</t>
  </si>
  <si>
    <t>Изменения, предусмотренные законопроектом 
о внесении изменений в бюджет</t>
  </si>
  <si>
    <t>ПОКАЗАТЕЛЬ</t>
  </si>
  <si>
    <t xml:space="preserve">           ФФП районов и городских округов (ЦСР 1812711)</t>
  </si>
  <si>
    <t xml:space="preserve">           ФФП поселений (ЦСР 1812712)</t>
  </si>
  <si>
    <t xml:space="preserve">           Дотация на сбалансированность (ЦСР 1812721,1815010, 1817511)</t>
  </si>
  <si>
    <t xml:space="preserve">           Субвенция муниципальным районам для предоставления дотации поселениям (ЦСР 1817601)</t>
  </si>
  <si>
    <t>Приложение 1, таблица 1
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
от                         №</t>
  </si>
  <si>
    <t>№ п/п</t>
  </si>
  <si>
    <t>Целевая статья</t>
  </si>
  <si>
    <t>1</t>
  </si>
  <si>
    <t>2</t>
  </si>
  <si>
    <t>3</t>
  </si>
  <si>
    <t>ВСЕГО</t>
  </si>
  <si>
    <t>4</t>
  </si>
  <si>
    <t>5</t>
  </si>
  <si>
    <t>6</t>
  </si>
  <si>
    <t>7</t>
  </si>
  <si>
    <t>в том числе</t>
  </si>
  <si>
    <t xml:space="preserve">Администрация </t>
  </si>
  <si>
    <t>Совет депутатов</t>
  </si>
  <si>
    <t>Финансовое управлений</t>
  </si>
  <si>
    <t>и т.д. по отраслям</t>
  </si>
  <si>
    <t>Приложение 1, таблица 2
к соглашению о мерах по повышению эффективности использования бюджетных средств и увеличению поступлений налоговых и неналоговых доходов местного бюджета
от                         №</t>
  </si>
  <si>
    <r>
      <t xml:space="preserve">Бюджетные ассигнования 
</t>
    </r>
    <r>
      <rPr>
        <i/>
        <sz val="10"/>
        <rFont val="Times New Roman"/>
        <family val="1"/>
      </rPr>
      <t>с учетом законопроекта</t>
    </r>
  </si>
  <si>
    <t>8</t>
  </si>
  <si>
    <t>9</t>
  </si>
  <si>
    <t xml:space="preserve">    3. Средства, передаваемые на выполнение полномочий поселений (для муниципальных районов)</t>
  </si>
  <si>
    <t xml:space="preserve">    4. Возврат остатков субсидий на иные цели АУ, БУ прошлых лет</t>
  </si>
  <si>
    <t xml:space="preserve">    5. СУБСИДИИ, СУБВЕНЦИИ И ИНЫЕ МБТ, ИМЕЮЩИЕ ЦЕЛЕВОЕ НАЗНАЧЕНИЕ</t>
  </si>
  <si>
    <t xml:space="preserve">    6. Доходы от возврата остатков субсидий, субвенций и иных МБТ, имеющих целевое назначение, прошлых лет (КБК 00218)</t>
  </si>
  <si>
    <r>
      <t xml:space="preserve">    7. Возврат остатков субсидий, субвенций и иных МБТ, имеющих целевое назначение, прошлых лет (КБК 000219) (</t>
    </r>
    <r>
      <rPr>
        <b/>
        <sz val="10"/>
        <rFont val="Times New Roman"/>
        <family val="1"/>
      </rPr>
      <t>со знаком минус)</t>
    </r>
  </si>
  <si>
    <t xml:space="preserve">    8. ПРОЧИЕ БЕЗВОЗМЕЗДНЫЕ ПОСТУПЛЕНИЯ (КБК 000207)</t>
  </si>
  <si>
    <t xml:space="preserve">    2. ФИНАНСОВАЯ ПОМОЩЬ, в том числе (стр.10+…+стр.13):</t>
  </si>
  <si>
    <r>
      <t xml:space="preserve">ДОХОДЫ БЮДЖЕТА, в том числе </t>
    </r>
    <r>
      <rPr>
        <sz val="10"/>
        <rFont val="Times New Roman"/>
        <family val="1"/>
      </rPr>
      <t>(стр.2+стр.9+стр.14+…+стр.19):</t>
    </r>
  </si>
  <si>
    <t>РАСХОДЫ, в том числе (стр.21+стр.22):</t>
  </si>
  <si>
    <t>ПРОФИЦИТ (со знаком "+"), ДЕФИЦИТ (со знаком "-") 
(стр.1-стр.20)</t>
  </si>
  <si>
    <t>ИСТОЧНИКИ ФИНАНСИРОВАНИЯ ДЕФИЦИТА (стр.48+стр.53+стр.56+стр.59+стр.62)</t>
  </si>
  <si>
    <t xml:space="preserve">    Изменение остатков средств, в том числе (стр.49-стр.51):</t>
  </si>
  <si>
    <t xml:space="preserve">    Кредиты кредитных организаций, в том числе (стр.54-стр.55):</t>
  </si>
  <si>
    <t xml:space="preserve">    Бюджетные кредиты предоставленные, в том числе (стр.60-стр.61):</t>
  </si>
  <si>
    <t xml:space="preserve">    Бюджетные кредиты из краевого бюджета, в том числе (стр.57-стр58):</t>
  </si>
  <si>
    <t>Наименование мероприятия
(содержание мероприятия - виды работ, услуг, затрат)</t>
  </si>
  <si>
    <t>1. Расходы на выплаты персоналу (ВР 100)</t>
  </si>
  <si>
    <t>2. Закупка товаров, работ и услуг (ВР 200)</t>
  </si>
  <si>
    <t>3. Социальное обеспечение и иные выплаты населению (ВР 300)</t>
  </si>
  <si>
    <t>4. Капитальные вложения (ВР 400)</t>
  </si>
  <si>
    <t>5. Межбюджетные трансферты (ВР 500)</t>
  </si>
  <si>
    <t>7. Обслуживание муниципального долга (ВР 700)</t>
  </si>
  <si>
    <t>8. Иные бюджетные средства (ВР 800), в т.ч.:</t>
  </si>
  <si>
    <t xml:space="preserve">           Остатки на начало года, всего:</t>
  </si>
  <si>
    <t xml:space="preserve">           Остатки на конец года, всего:</t>
  </si>
  <si>
    <t>6. Предоставление субсидий АУ, БУ (ВР 600)</t>
  </si>
  <si>
    <t xml:space="preserve">     8.1. Исполнение судебных актов (ВР 830)</t>
  </si>
  <si>
    <t xml:space="preserve">     8.2. Уплата налогов, сборов и иных платежей (ВР 850)</t>
  </si>
  <si>
    <t xml:space="preserve">     8.3. Резервные средства (ВР 870)</t>
  </si>
  <si>
    <r>
      <t xml:space="preserve">    II </t>
    </r>
    <r>
      <rPr>
        <sz val="10"/>
        <rFont val="Times New Roman"/>
        <family val="1"/>
      </rPr>
      <t>за счет собственных доходов, доходов от рыночных продаж товаров и услуг, финансовой помощи (стр.23+…+стр.30)</t>
    </r>
  </si>
  <si>
    <r>
      <t xml:space="preserve">    I </t>
    </r>
    <r>
      <rPr>
        <sz val="10"/>
        <rFont val="Times New Roman"/>
        <family val="1"/>
      </rPr>
      <t>за счет субсидий, субвенций и иных межбюджетных трансфертов, имеющих целевое назначение, прочих безвозмездных поступлений (КБК 000207), безвозмездных поступлений от предпринимательской и иной приносящей доход деятельности</t>
    </r>
  </si>
  <si>
    <t>Вид расходов</t>
  </si>
  <si>
    <t>КОСГУ
(БУ по соответствующим)</t>
  </si>
  <si>
    <t xml:space="preserve">Бюджетные ассигнования на 
1 января 2019г. (решение о бюджете 
32-77 от 24.12.2018 г. 
</t>
  </si>
  <si>
    <t xml:space="preserve">Свод изменений к проекту решения о внесении изменений в бюджет муниципального образования Южно-Енисейский сельсовет </t>
  </si>
  <si>
    <t>Бюджетные ассигнования с учетом внесенных изменений на 12. 02. 2019г. (решение о бюджете 
от 12.02.19 
№ 33-79)</t>
  </si>
  <si>
    <t>244</t>
  </si>
  <si>
    <t>340</t>
  </si>
  <si>
    <t>Непрограммные расходы</t>
  </si>
  <si>
    <t>Приобретение спортивного инвентаря</t>
  </si>
  <si>
    <t>Мун. программа "Развитие местного самоуправления поселения"</t>
  </si>
  <si>
    <t>Уплата налогов, сборов и иных платежей</t>
  </si>
  <si>
    <t>853</t>
  </si>
  <si>
    <t>Расходы по обеспечению первичных мер пожарной безопасности</t>
  </si>
  <si>
    <t>290</t>
  </si>
  <si>
    <t>Софинансирование расходов по обеспечению мер пожарной безопасности</t>
  </si>
  <si>
    <t>1300S4120</t>
  </si>
  <si>
    <t>Ремонт здания ДК</t>
  </si>
  <si>
    <t>225</t>
  </si>
  <si>
    <t>Юридичские услуги</t>
  </si>
  <si>
    <t>226</t>
  </si>
  <si>
    <t>ВУС</t>
  </si>
  <si>
    <t>Расходы на закупку товаров ,работ и услуг для муниципальных нужд</t>
  </si>
  <si>
    <t>Расходы на закупку дров-швырок для отопления здания ДК</t>
  </si>
  <si>
    <t>120</t>
  </si>
  <si>
    <t>210</t>
  </si>
  <si>
    <t>Расшифровка изменений к проекту решения о внесении изменений в бюджет Южно-Енисейского сельсовета на 2019 г.  
за исключением целевых средств из районного бюджета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</si>
</sst>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0"/>
    <numFmt numFmtId="178" formatCode="#,##0.0"/>
    <numFmt numFmtId="179" formatCode="0.0%"/>
    <numFmt numFmtId="180" formatCode="?"/>
    <numFmt numFmtId="181" formatCode="#,##0_ ;[Red]\-#,##0\ "/>
    <numFmt numFmtId="182" formatCode="#,##0.0_ ;[Red]\-#,##0.0\ 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7" fillId="0" borderId="10" xfId="0" applyNumberFormat="1" applyFont="1" applyBorder="1" applyAlignment="1" applyProtection="1">
      <alignment horizontal="left" vertical="center" wrapText="1" indent="1"/>
      <protection hidden="1"/>
    </xf>
    <xf numFmtId="0" fontId="7" fillId="0" borderId="11" xfId="0" applyNumberFormat="1" applyFont="1" applyBorder="1" applyAlignment="1" applyProtection="1">
      <alignment horizontal="left" vertical="center" wrapText="1" indent="1"/>
      <protection hidden="1"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178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0" borderId="17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178" fontId="2" fillId="32" borderId="19" xfId="0" applyNumberFormat="1" applyFont="1" applyFill="1" applyBorder="1" applyAlignment="1" applyProtection="1">
      <alignment horizontal="left" vertical="center" wrapText="1"/>
      <protection/>
    </xf>
    <xf numFmtId="0" fontId="6" fillId="32" borderId="20" xfId="0" applyNumberFormat="1" applyFont="1" applyFill="1" applyBorder="1" applyAlignment="1" applyProtection="1">
      <alignment horizontal="center" vertical="center" wrapText="1"/>
      <protection/>
    </xf>
    <xf numFmtId="181" fontId="2" fillId="32" borderId="21" xfId="0" applyNumberFormat="1" applyFont="1" applyFill="1" applyBorder="1" applyAlignment="1" applyProtection="1">
      <alignment horizontal="right" vertical="center" wrapText="1"/>
      <protection/>
    </xf>
    <xf numFmtId="181" fontId="2" fillId="32" borderId="22" xfId="0" applyNumberFormat="1" applyFont="1" applyFill="1" applyBorder="1" applyAlignment="1" applyProtection="1">
      <alignment horizontal="right" vertical="center" wrapText="1"/>
      <protection/>
    </xf>
    <xf numFmtId="181" fontId="2" fillId="32" borderId="23" xfId="0" applyNumberFormat="1" applyFont="1" applyFill="1" applyBorder="1" applyAlignment="1" applyProtection="1">
      <alignment horizontal="right" vertical="center" wrapText="1"/>
      <protection/>
    </xf>
    <xf numFmtId="178" fontId="6" fillId="32" borderId="11" xfId="0" applyNumberFormat="1" applyFont="1" applyFill="1" applyBorder="1" applyAlignment="1" applyProtection="1">
      <alignment horizontal="left" vertical="center" wrapText="1"/>
      <protection/>
    </xf>
    <xf numFmtId="0" fontId="6" fillId="32" borderId="24" xfId="0" applyNumberFormat="1" applyFont="1" applyFill="1" applyBorder="1" applyAlignment="1" applyProtection="1">
      <alignment horizontal="center" vertical="center" wrapText="1"/>
      <protection/>
    </xf>
    <xf numFmtId="181" fontId="2" fillId="32" borderId="25" xfId="0" applyNumberFormat="1" applyFont="1" applyFill="1" applyBorder="1" applyAlignment="1" applyProtection="1">
      <alignment horizontal="right" vertical="center" wrapText="1"/>
      <protection/>
    </xf>
    <xf numFmtId="181" fontId="2" fillId="32" borderId="26" xfId="0" applyNumberFormat="1" applyFont="1" applyFill="1" applyBorder="1" applyAlignment="1" applyProtection="1">
      <alignment horizontal="right" vertical="center" wrapText="1"/>
      <protection/>
    </xf>
    <xf numFmtId="181" fontId="2" fillId="32" borderId="27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28" xfId="0" applyNumberFormat="1" applyFont="1" applyBorder="1" applyAlignment="1" applyProtection="1">
      <alignment horizontal="center" vertical="center" wrapText="1"/>
      <protection/>
    </xf>
    <xf numFmtId="181" fontId="6" fillId="0" borderId="29" xfId="0" applyNumberFormat="1" applyFont="1" applyBorder="1" applyAlignment="1" applyProtection="1">
      <alignment horizontal="right" vertical="center" wrapText="1"/>
      <protection/>
    </xf>
    <xf numFmtId="181" fontId="6" fillId="0" borderId="30" xfId="0" applyNumberFormat="1" applyFont="1" applyBorder="1" applyAlignment="1" applyProtection="1">
      <alignment horizontal="right" vertical="center" wrapText="1"/>
      <protection/>
    </xf>
    <xf numFmtId="181" fontId="6" fillId="32" borderId="30" xfId="0" applyNumberFormat="1" applyFont="1" applyFill="1" applyBorder="1" applyAlignment="1" applyProtection="1">
      <alignment horizontal="right" vertical="center" wrapText="1"/>
      <protection/>
    </xf>
    <xf numFmtId="181" fontId="6" fillId="32" borderId="31" xfId="0" applyNumberFormat="1" applyFont="1" applyFill="1" applyBorder="1" applyAlignment="1" applyProtection="1">
      <alignment horizontal="right" vertical="center" wrapText="1"/>
      <protection/>
    </xf>
    <xf numFmtId="178" fontId="6" fillId="32" borderId="10" xfId="0" applyNumberFormat="1" applyFont="1" applyFill="1" applyBorder="1" applyAlignment="1" applyProtection="1">
      <alignment horizontal="left" vertical="center" wrapText="1"/>
      <protection/>
    </xf>
    <xf numFmtId="0" fontId="6" fillId="32" borderId="28" xfId="0" applyNumberFormat="1" applyFont="1" applyFill="1" applyBorder="1" applyAlignment="1" applyProtection="1">
      <alignment horizontal="center" vertical="center" wrapText="1"/>
      <protection/>
    </xf>
    <xf numFmtId="181" fontId="2" fillId="32" borderId="29" xfId="0" applyNumberFormat="1" applyFont="1" applyFill="1" applyBorder="1" applyAlignment="1" applyProtection="1">
      <alignment horizontal="right" vertical="center" wrapText="1"/>
      <protection/>
    </xf>
    <xf numFmtId="181" fontId="2" fillId="32" borderId="32" xfId="0" applyNumberFormat="1" applyFont="1" applyFill="1" applyBorder="1" applyAlignment="1" applyProtection="1">
      <alignment horizontal="right" vertical="center" wrapText="1"/>
      <protection/>
    </xf>
    <xf numFmtId="181" fontId="2" fillId="32" borderId="31" xfId="0" applyNumberFormat="1" applyFont="1" applyFill="1" applyBorder="1" applyAlignment="1" applyProtection="1">
      <alignment horizontal="right" vertical="center" wrapText="1"/>
      <protection/>
    </xf>
    <xf numFmtId="181" fontId="6" fillId="0" borderId="32" xfId="0" applyNumberFormat="1" applyFont="1" applyBorder="1" applyAlignment="1" applyProtection="1">
      <alignment horizontal="right" vertical="center" wrapText="1"/>
      <protection/>
    </xf>
    <xf numFmtId="178" fontId="6" fillId="0" borderId="29" xfId="0" applyNumberFormat="1" applyFont="1" applyBorder="1" applyAlignment="1" applyProtection="1">
      <alignment horizontal="left" vertical="center" wrapText="1"/>
      <protection/>
    </xf>
    <xf numFmtId="181" fontId="2" fillId="32" borderId="30" xfId="0" applyNumberFormat="1" applyFont="1" applyFill="1" applyBorder="1" applyAlignment="1" applyProtection="1">
      <alignment horizontal="right" vertical="center" wrapText="1"/>
      <protection/>
    </xf>
    <xf numFmtId="178" fontId="2" fillId="0" borderId="25" xfId="0" applyNumberFormat="1" applyFont="1" applyBorder="1" applyAlignment="1" applyProtection="1">
      <alignment horizontal="left" vertical="center" wrapText="1"/>
      <protection/>
    </xf>
    <xf numFmtId="0" fontId="6" fillId="0" borderId="24" xfId="0" applyNumberFormat="1" applyFont="1" applyBorder="1" applyAlignment="1" applyProtection="1">
      <alignment horizontal="center" vertical="center" wrapText="1"/>
      <protection/>
    </xf>
    <xf numFmtId="178" fontId="2" fillId="32" borderId="29" xfId="0" applyNumberFormat="1" applyFont="1" applyFill="1" applyBorder="1" applyAlignment="1" applyProtection="1">
      <alignment horizontal="left" vertical="center" wrapText="1"/>
      <protection/>
    </xf>
    <xf numFmtId="181" fontId="6" fillId="32" borderId="26" xfId="0" applyNumberFormat="1" applyFont="1" applyFill="1" applyBorder="1" applyAlignment="1" applyProtection="1">
      <alignment horizontal="right" vertical="center" wrapText="1"/>
      <protection/>
    </xf>
    <xf numFmtId="0" fontId="6" fillId="32" borderId="33" xfId="0" applyNumberFormat="1" applyFont="1" applyFill="1" applyBorder="1" applyAlignment="1" applyProtection="1">
      <alignment horizontal="center" vertical="center" wrapText="1"/>
      <protection/>
    </xf>
    <xf numFmtId="181" fontId="6" fillId="32" borderId="34" xfId="0" applyNumberFormat="1" applyFont="1" applyFill="1" applyBorder="1" applyAlignment="1" applyProtection="1">
      <alignment horizontal="right" vertical="center" wrapText="1"/>
      <protection/>
    </xf>
    <xf numFmtId="181" fontId="6" fillId="32" borderId="35" xfId="0" applyNumberFormat="1" applyFont="1" applyFill="1" applyBorder="1" applyAlignment="1" applyProtection="1">
      <alignment horizontal="right" vertical="center" wrapText="1"/>
      <protection/>
    </xf>
    <xf numFmtId="181" fontId="6" fillId="32" borderId="36" xfId="0" applyNumberFormat="1" applyFont="1" applyFill="1" applyBorder="1" applyAlignment="1" applyProtection="1">
      <alignment horizontal="right" vertical="center" wrapText="1"/>
      <protection/>
    </xf>
    <xf numFmtId="181" fontId="6" fillId="32" borderId="37" xfId="0" applyNumberFormat="1" applyFont="1" applyFill="1" applyBorder="1" applyAlignment="1" applyProtection="1">
      <alignment horizontal="right" vertical="center" wrapText="1"/>
      <protection/>
    </xf>
    <xf numFmtId="178" fontId="8" fillId="0" borderId="10" xfId="0" applyNumberFormat="1" applyFont="1" applyBorder="1" applyAlignment="1" applyProtection="1">
      <alignment horizontal="left" vertical="center" wrapText="1"/>
      <protection/>
    </xf>
    <xf numFmtId="181" fontId="8" fillId="32" borderId="30" xfId="0" applyNumberFormat="1" applyFont="1" applyFill="1" applyBorder="1" applyAlignment="1" applyProtection="1">
      <alignment horizontal="right" vertical="center" wrapText="1"/>
      <protection/>
    </xf>
    <xf numFmtId="181" fontId="8" fillId="32" borderId="31" xfId="0" applyNumberFormat="1" applyFont="1" applyFill="1" applyBorder="1" applyAlignment="1" applyProtection="1">
      <alignment horizontal="right" vertical="center" wrapText="1"/>
      <protection/>
    </xf>
    <xf numFmtId="178" fontId="6" fillId="0" borderId="38" xfId="0" applyNumberFormat="1" applyFont="1" applyBorder="1" applyAlignment="1" applyProtection="1">
      <alignment horizontal="left" vertical="center" wrapText="1"/>
      <protection/>
    </xf>
    <xf numFmtId="181" fontId="6" fillId="32" borderId="13" xfId="0" applyNumberFormat="1" applyFont="1" applyFill="1" applyBorder="1" applyAlignment="1" applyProtection="1">
      <alignment horizontal="right" vertical="center" wrapText="1"/>
      <protection/>
    </xf>
    <xf numFmtId="181" fontId="6" fillId="32" borderId="39" xfId="0" applyNumberFormat="1" applyFont="1" applyFill="1" applyBorder="1" applyAlignment="1" applyProtection="1">
      <alignment horizontal="right" vertical="center" wrapText="1"/>
      <protection/>
    </xf>
    <xf numFmtId="178" fontId="6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178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/>
      <protection locked="0"/>
    </xf>
    <xf numFmtId="178" fontId="6" fillId="0" borderId="0" xfId="0" applyNumberFormat="1" applyFont="1" applyAlignment="1" applyProtection="1">
      <alignment horizontal="right" vertical="center" wrapText="1"/>
      <protection locked="0"/>
    </xf>
    <xf numFmtId="181" fontId="6" fillId="0" borderId="29" xfId="0" applyNumberFormat="1" applyFont="1" applyBorder="1" applyAlignment="1" applyProtection="1">
      <alignment horizontal="right" vertical="center" wrapText="1"/>
      <protection locked="0"/>
    </xf>
    <xf numFmtId="181" fontId="6" fillId="0" borderId="30" xfId="0" applyNumberFormat="1" applyFont="1" applyBorder="1" applyAlignment="1" applyProtection="1">
      <alignment horizontal="right" vertical="center" wrapText="1"/>
      <protection locked="0"/>
    </xf>
    <xf numFmtId="181" fontId="6" fillId="0" borderId="10" xfId="0" applyNumberFormat="1" applyFont="1" applyBorder="1" applyAlignment="1" applyProtection="1">
      <alignment horizontal="right" vertical="center" wrapText="1"/>
      <protection locked="0"/>
    </xf>
    <xf numFmtId="181" fontId="6" fillId="0" borderId="32" xfId="0" applyNumberFormat="1" applyFont="1" applyBorder="1" applyAlignment="1" applyProtection="1">
      <alignment horizontal="right" vertical="center" wrapText="1"/>
      <protection locked="0"/>
    </xf>
    <xf numFmtId="181" fontId="2" fillId="0" borderId="10" xfId="0" applyNumberFormat="1" applyFont="1" applyBorder="1" applyAlignment="1" applyProtection="1">
      <alignment horizontal="right" vertical="center" wrapText="1"/>
      <protection locked="0"/>
    </xf>
    <xf numFmtId="181" fontId="2" fillId="0" borderId="30" xfId="0" applyNumberFormat="1" applyFont="1" applyBorder="1" applyAlignment="1" applyProtection="1">
      <alignment horizontal="right" vertical="center" wrapText="1"/>
      <protection locked="0"/>
    </xf>
    <xf numFmtId="181" fontId="2" fillId="0" borderId="32" xfId="0" applyNumberFormat="1" applyFont="1" applyBorder="1" applyAlignment="1" applyProtection="1">
      <alignment horizontal="right" vertical="center" wrapText="1"/>
      <protection locked="0"/>
    </xf>
    <xf numFmtId="181" fontId="6" fillId="0" borderId="26" xfId="0" applyNumberFormat="1" applyFont="1" applyBorder="1" applyAlignment="1" applyProtection="1">
      <alignment horizontal="right" vertical="center" wrapText="1"/>
      <protection locked="0"/>
    </xf>
    <xf numFmtId="181" fontId="8" fillId="0" borderId="29" xfId="0" applyNumberFormat="1" applyFont="1" applyBorder="1" applyAlignment="1" applyProtection="1">
      <alignment horizontal="right" vertical="center" wrapText="1"/>
      <protection locked="0"/>
    </xf>
    <xf numFmtId="181" fontId="8" fillId="0" borderId="30" xfId="0" applyNumberFormat="1" applyFont="1" applyBorder="1" applyAlignment="1" applyProtection="1">
      <alignment horizontal="right" vertical="center" wrapText="1"/>
      <protection locked="0"/>
    </xf>
    <xf numFmtId="181" fontId="6" fillId="0" borderId="40" xfId="0" applyNumberFormat="1" applyFont="1" applyBorder="1" applyAlignment="1" applyProtection="1">
      <alignment horizontal="right" vertical="center" wrapText="1"/>
      <protection locked="0"/>
    </xf>
    <xf numFmtId="181" fontId="6" fillId="0" borderId="13" xfId="0" applyNumberFormat="1" applyFont="1" applyBorder="1" applyAlignment="1" applyProtection="1">
      <alignment horizontal="right" vertical="center" wrapText="1"/>
      <protection locked="0"/>
    </xf>
    <xf numFmtId="181" fontId="6" fillId="32" borderId="41" xfId="0" applyNumberFormat="1" applyFont="1" applyFill="1" applyBorder="1" applyAlignment="1" applyProtection="1">
      <alignment horizontal="right" vertical="center" wrapText="1"/>
      <protection/>
    </xf>
    <xf numFmtId="181" fontId="6" fillId="32" borderId="42" xfId="0" applyNumberFormat="1" applyFont="1" applyFill="1" applyBorder="1" applyAlignment="1" applyProtection="1">
      <alignment horizontal="right" vertical="center" wrapText="1"/>
      <protection/>
    </xf>
    <xf numFmtId="181" fontId="6" fillId="32" borderId="43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78" fontId="2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30" xfId="0" applyNumberFormat="1" applyFont="1" applyFill="1" applyBorder="1" applyAlignment="1" applyProtection="1">
      <alignment horizontal="left" vertical="center" wrapText="1"/>
      <protection/>
    </xf>
    <xf numFmtId="49" fontId="2" fillId="0" borderId="30" xfId="0" applyNumberFormat="1" applyFont="1" applyFill="1" applyBorder="1" applyAlignment="1">
      <alignment horizontal="center" vertical="center" wrapText="1"/>
    </xf>
    <xf numFmtId="178" fontId="2" fillId="0" borderId="30" xfId="0" applyNumberFormat="1" applyFont="1" applyFill="1" applyBorder="1" applyAlignment="1">
      <alignment horizontal="right" vertical="center" wrapText="1"/>
    </xf>
    <xf numFmtId="178" fontId="6" fillId="0" borderId="30" xfId="0" applyNumberFormat="1" applyFont="1" applyFill="1" applyBorder="1" applyAlignment="1">
      <alignment horizontal="right" vertical="center" wrapText="1"/>
    </xf>
    <xf numFmtId="49" fontId="6" fillId="0" borderId="30" xfId="0" applyNumberFormat="1" applyFont="1" applyFill="1" applyBorder="1" applyAlignment="1" applyProtection="1">
      <alignment horizontal="left" vertical="center" wrapText="1"/>
      <protection/>
    </xf>
    <xf numFmtId="178" fontId="6" fillId="0" borderId="30" xfId="0" applyNumberFormat="1" applyFont="1" applyFill="1" applyBorder="1" applyAlignment="1">
      <alignment horizontal="center" vertical="center" wrapText="1"/>
    </xf>
    <xf numFmtId="178" fontId="10" fillId="0" borderId="3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81" fontId="6" fillId="0" borderId="30" xfId="0" applyNumberFormat="1" applyFont="1" applyBorder="1" applyAlignment="1" applyProtection="1">
      <alignment horizontal="center" vertical="center" wrapText="1"/>
      <protection/>
    </xf>
    <xf numFmtId="181" fontId="6" fillId="0" borderId="33" xfId="0" applyNumberFormat="1" applyFont="1" applyBorder="1" applyAlignment="1" applyProtection="1">
      <alignment horizontal="right" vertical="center" wrapText="1"/>
      <protection locked="0"/>
    </xf>
    <xf numFmtId="181" fontId="2" fillId="32" borderId="28" xfId="0" applyNumberFormat="1" applyFont="1" applyFill="1" applyBorder="1" applyAlignment="1" applyProtection="1">
      <alignment horizontal="right" vertical="center" wrapText="1"/>
      <protection/>
    </xf>
    <xf numFmtId="181" fontId="6" fillId="0" borderId="24" xfId="0" applyNumberFormat="1" applyFont="1" applyBorder="1" applyAlignment="1" applyProtection="1">
      <alignment horizontal="right" vertical="center" wrapText="1"/>
      <protection locked="0"/>
    </xf>
    <xf numFmtId="181" fontId="6" fillId="0" borderId="28" xfId="0" applyNumberFormat="1" applyFont="1" applyBorder="1" applyAlignment="1" applyProtection="1">
      <alignment horizontal="right" vertical="center" wrapText="1"/>
      <protection locked="0"/>
    </xf>
    <xf numFmtId="181" fontId="6" fillId="0" borderId="28" xfId="0" applyNumberFormat="1" applyFont="1" applyBorder="1" applyAlignment="1" applyProtection="1">
      <alignment horizontal="center" vertical="center" wrapText="1"/>
      <protection/>
    </xf>
    <xf numFmtId="181" fontId="6" fillId="0" borderId="12" xfId="0" applyNumberFormat="1" applyFont="1" applyBorder="1" applyAlignment="1" applyProtection="1">
      <alignment horizontal="right" vertical="center" wrapText="1"/>
      <protection locked="0"/>
    </xf>
    <xf numFmtId="181" fontId="6" fillId="0" borderId="35" xfId="0" applyNumberFormat="1" applyFont="1" applyBorder="1" applyAlignment="1" applyProtection="1">
      <alignment horizontal="right" vertical="center" wrapText="1"/>
      <protection locked="0"/>
    </xf>
    <xf numFmtId="181" fontId="2" fillId="32" borderId="4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left" vertical="top" wrapText="1"/>
      <protection locked="0"/>
    </xf>
    <xf numFmtId="178" fontId="5" fillId="0" borderId="0" xfId="0" applyNumberFormat="1" applyFont="1" applyAlignment="1" applyProtection="1">
      <alignment horizontal="center" vertical="center" wrapText="1"/>
      <protection locked="0"/>
    </xf>
    <xf numFmtId="178" fontId="6" fillId="0" borderId="0" xfId="0" applyNumberFormat="1" applyFont="1" applyBorder="1" applyAlignment="1" applyProtection="1">
      <alignment horizontal="center" vertical="center" wrapText="1"/>
      <protection locked="0"/>
    </xf>
    <xf numFmtId="178" fontId="6" fillId="0" borderId="35" xfId="0" applyNumberFormat="1" applyFont="1" applyBorder="1" applyAlignment="1" applyProtection="1">
      <alignment horizontal="center" vertical="center" wrapText="1"/>
      <protection/>
    </xf>
    <xf numFmtId="178" fontId="6" fillId="0" borderId="34" xfId="0" applyNumberFormat="1" applyFont="1" applyBorder="1" applyAlignment="1" applyProtection="1">
      <alignment horizontal="center" vertical="center" wrapText="1"/>
      <protection/>
    </xf>
    <xf numFmtId="178" fontId="6" fillId="0" borderId="40" xfId="0" applyNumberFormat="1" applyFont="1" applyBorder="1" applyAlignment="1" applyProtection="1">
      <alignment horizontal="center" vertical="center" wrapText="1"/>
      <protection/>
    </xf>
    <xf numFmtId="178" fontId="6" fillId="0" borderId="44" xfId="0" applyNumberFormat="1" applyFont="1" applyBorder="1" applyAlignment="1" applyProtection="1">
      <alignment horizontal="center" vertical="center" wrapText="1"/>
      <protection/>
    </xf>
    <xf numFmtId="178" fontId="6" fillId="0" borderId="38" xfId="0" applyNumberFormat="1" applyFont="1" applyBorder="1" applyAlignment="1" applyProtection="1">
      <alignment horizontal="center" vertical="center" wrapText="1"/>
      <protection/>
    </xf>
    <xf numFmtId="178" fontId="6" fillId="0" borderId="36" xfId="0" applyNumberFormat="1" applyFont="1" applyBorder="1" applyAlignment="1" applyProtection="1">
      <alignment horizontal="center" vertical="center" wrapText="1"/>
      <protection/>
    </xf>
    <xf numFmtId="178" fontId="6" fillId="0" borderId="39" xfId="0" applyNumberFormat="1" applyFont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view="pageBreakPreview" zoomScale="95" zoomScaleSheetLayoutView="95" zoomScalePageLayoutView="0" workbookViewId="0" topLeftCell="A10">
      <selection activeCell="F32" sqref="F32"/>
    </sheetView>
  </sheetViews>
  <sheetFormatPr defaultColWidth="9.00390625" defaultRowHeight="12.75"/>
  <cols>
    <col min="1" max="1" width="58.125" style="49" customWidth="1"/>
    <col min="2" max="2" width="4.125" style="50" bestFit="1" customWidth="1"/>
    <col min="3" max="3" width="14.00390625" style="51" customWidth="1"/>
    <col min="4" max="6" width="15.75390625" style="51" customWidth="1"/>
    <col min="7" max="7" width="14.75390625" style="51" customWidth="1"/>
    <col min="8" max="8" width="14.875" style="51" customWidth="1"/>
    <col min="9" max="16384" width="9.125" style="51" customWidth="1"/>
  </cols>
  <sheetData>
    <row r="1" spans="6:8" ht="64.5" customHeight="1">
      <c r="F1" s="52"/>
      <c r="G1" s="103" t="s">
        <v>29</v>
      </c>
      <c r="H1" s="103"/>
    </row>
    <row r="2" ht="3.75" customHeight="1">
      <c r="H2" s="53"/>
    </row>
    <row r="3" spans="1:8" ht="38.25" customHeight="1">
      <c r="A3" s="104" t="s">
        <v>83</v>
      </c>
      <c r="B3" s="104"/>
      <c r="C3" s="104"/>
      <c r="D3" s="104"/>
      <c r="E3" s="104"/>
      <c r="F3" s="104"/>
      <c r="G3" s="104"/>
      <c r="H3" s="104"/>
    </row>
    <row r="4" ht="13.5" thickBot="1">
      <c r="H4" s="54"/>
    </row>
    <row r="5" spans="1:9" ht="51.75" customHeight="1">
      <c r="A5" s="109" t="s">
        <v>24</v>
      </c>
      <c r="B5" s="113" t="s">
        <v>17</v>
      </c>
      <c r="C5" s="107" t="s">
        <v>82</v>
      </c>
      <c r="D5" s="107" t="s">
        <v>84</v>
      </c>
      <c r="E5" s="106" t="s">
        <v>23</v>
      </c>
      <c r="F5" s="106"/>
      <c r="G5" s="106"/>
      <c r="H5" s="111" t="s">
        <v>46</v>
      </c>
      <c r="I5" s="105"/>
    </row>
    <row r="6" spans="1:9" ht="76.5" customHeight="1" thickBot="1">
      <c r="A6" s="110"/>
      <c r="B6" s="114"/>
      <c r="C6" s="108"/>
      <c r="D6" s="108"/>
      <c r="E6" s="4" t="s">
        <v>16</v>
      </c>
      <c r="F6" s="4" t="s">
        <v>15</v>
      </c>
      <c r="G6" s="4" t="s">
        <v>2</v>
      </c>
      <c r="H6" s="112"/>
      <c r="I6" s="105"/>
    </row>
    <row r="7" spans="1:8" ht="13.5" thickBot="1">
      <c r="A7" s="5">
        <v>1</v>
      </c>
      <c r="B7" s="6">
        <v>2</v>
      </c>
      <c r="C7" s="7">
        <v>3</v>
      </c>
      <c r="D7" s="7">
        <v>4</v>
      </c>
      <c r="E7" s="8">
        <v>5</v>
      </c>
      <c r="F7" s="8">
        <v>6</v>
      </c>
      <c r="G7" s="8" t="s">
        <v>22</v>
      </c>
      <c r="H7" s="9" t="s">
        <v>21</v>
      </c>
    </row>
    <row r="8" spans="1:8" ht="25.5" customHeight="1" thickBot="1">
      <c r="A8" s="10" t="s">
        <v>56</v>
      </c>
      <c r="B8" s="11">
        <v>1</v>
      </c>
      <c r="C8" s="12">
        <f>C9+C16+C23+C26+C24+C25+C21+C22</f>
        <v>9508043</v>
      </c>
      <c r="D8" s="12">
        <f>D9+D16+D23+D26+D24+D25+D21+D22</f>
        <v>9508043</v>
      </c>
      <c r="E8" s="13">
        <f>E9+E16+E23+E26+E24+E25+E21+E22</f>
        <v>33006</v>
      </c>
      <c r="F8" s="13">
        <f>F9+F16+F23+F26+F24+F25+F21+F22</f>
        <v>0</v>
      </c>
      <c r="G8" s="13">
        <f>G9+G16+G23+G26+G24+G25+G21+G22</f>
        <v>33006</v>
      </c>
      <c r="H8" s="14">
        <f>H9+H16+H23+H26+H24+H25+H22+H21</f>
        <v>9541049</v>
      </c>
    </row>
    <row r="9" spans="1:8" ht="25.5">
      <c r="A9" s="15" t="s">
        <v>14</v>
      </c>
      <c r="B9" s="16">
        <v>2</v>
      </c>
      <c r="C9" s="17">
        <f aca="true" t="shared" si="0" ref="C9:H9">C10+C11+C12+C13+C14+C15</f>
        <v>510940</v>
      </c>
      <c r="D9" s="17">
        <f t="shared" si="0"/>
        <v>510940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9">
        <f t="shared" si="0"/>
        <v>510940</v>
      </c>
    </row>
    <row r="10" spans="1:8" ht="12.75">
      <c r="A10" s="20" t="s">
        <v>3</v>
      </c>
      <c r="B10" s="21">
        <v>3</v>
      </c>
      <c r="C10" s="55"/>
      <c r="D10" s="55"/>
      <c r="E10" s="56"/>
      <c r="F10" s="56"/>
      <c r="G10" s="24">
        <f aca="true" t="shared" si="1" ref="G10:G15">E10-F10</f>
        <v>0</v>
      </c>
      <c r="H10" s="25">
        <f aca="true" t="shared" si="2" ref="H10:H15">D10+G10</f>
        <v>0</v>
      </c>
    </row>
    <row r="11" spans="1:8" ht="12.75">
      <c r="A11" s="20" t="s">
        <v>4</v>
      </c>
      <c r="B11" s="21">
        <v>4</v>
      </c>
      <c r="C11" s="55">
        <v>250000</v>
      </c>
      <c r="D11" s="55">
        <v>250000</v>
      </c>
      <c r="E11" s="56"/>
      <c r="F11" s="56"/>
      <c r="G11" s="24">
        <f t="shared" si="1"/>
        <v>0</v>
      </c>
      <c r="H11" s="25">
        <f t="shared" si="2"/>
        <v>250000</v>
      </c>
    </row>
    <row r="12" spans="1:8" ht="12.75">
      <c r="A12" s="20" t="s">
        <v>5</v>
      </c>
      <c r="B12" s="21">
        <v>5</v>
      </c>
      <c r="C12" s="55">
        <v>8140</v>
      </c>
      <c r="D12" s="55">
        <v>8140</v>
      </c>
      <c r="E12" s="56"/>
      <c r="F12" s="56"/>
      <c r="G12" s="24">
        <f t="shared" si="1"/>
        <v>0</v>
      </c>
      <c r="H12" s="25">
        <f t="shared" si="2"/>
        <v>8140</v>
      </c>
    </row>
    <row r="13" spans="1:8" ht="12.75">
      <c r="A13" s="20" t="s">
        <v>6</v>
      </c>
      <c r="B13" s="21">
        <v>6</v>
      </c>
      <c r="C13" s="55">
        <v>6000</v>
      </c>
      <c r="D13" s="55">
        <v>6000</v>
      </c>
      <c r="E13" s="56"/>
      <c r="F13" s="56"/>
      <c r="G13" s="24">
        <f t="shared" si="1"/>
        <v>0</v>
      </c>
      <c r="H13" s="25">
        <f t="shared" si="2"/>
        <v>6000</v>
      </c>
    </row>
    <row r="14" spans="1:8" ht="12.75">
      <c r="A14" s="20" t="s">
        <v>7</v>
      </c>
      <c r="B14" s="21">
        <v>7</v>
      </c>
      <c r="C14" s="55">
        <v>206800</v>
      </c>
      <c r="D14" s="55">
        <v>206800</v>
      </c>
      <c r="E14" s="56"/>
      <c r="F14" s="56"/>
      <c r="G14" s="24">
        <f t="shared" si="1"/>
        <v>0</v>
      </c>
      <c r="H14" s="25">
        <f t="shared" si="2"/>
        <v>206800</v>
      </c>
    </row>
    <row r="15" spans="1:8" ht="12.75">
      <c r="A15" s="20" t="s">
        <v>8</v>
      </c>
      <c r="B15" s="21">
        <v>8</v>
      </c>
      <c r="C15" s="55">
        <v>40000</v>
      </c>
      <c r="D15" s="55">
        <v>40000</v>
      </c>
      <c r="E15" s="56"/>
      <c r="F15" s="56"/>
      <c r="G15" s="24">
        <f t="shared" si="1"/>
        <v>0</v>
      </c>
      <c r="H15" s="25">
        <f t="shared" si="2"/>
        <v>40000</v>
      </c>
    </row>
    <row r="16" spans="1:8" ht="12.75">
      <c r="A16" s="26" t="s">
        <v>55</v>
      </c>
      <c r="B16" s="27">
        <v>9</v>
      </c>
      <c r="C16" s="28">
        <f aca="true" t="shared" si="3" ref="C16:H16">SUM(C17:C20)</f>
        <v>8457853</v>
      </c>
      <c r="D16" s="28">
        <f t="shared" si="3"/>
        <v>8457853</v>
      </c>
      <c r="E16" s="29">
        <f t="shared" si="3"/>
        <v>0</v>
      </c>
      <c r="F16" s="29">
        <f t="shared" si="3"/>
        <v>0</v>
      </c>
      <c r="G16" s="29">
        <f t="shared" si="3"/>
        <v>0</v>
      </c>
      <c r="H16" s="30">
        <f t="shared" si="3"/>
        <v>8457853</v>
      </c>
    </row>
    <row r="17" spans="1:8" ht="12.75">
      <c r="A17" s="20" t="s">
        <v>25</v>
      </c>
      <c r="B17" s="21">
        <v>10</v>
      </c>
      <c r="C17" s="55">
        <v>811593</v>
      </c>
      <c r="D17" s="55">
        <v>811593</v>
      </c>
      <c r="E17" s="56"/>
      <c r="F17" s="56"/>
      <c r="G17" s="24">
        <f aca="true" t="shared" si="4" ref="G17:G28">E17-F17</f>
        <v>0</v>
      </c>
      <c r="H17" s="25">
        <f aca="true" t="shared" si="5" ref="H17:H26">D17+G17</f>
        <v>811593</v>
      </c>
    </row>
    <row r="18" spans="1:8" ht="12.75">
      <c r="A18" s="20" t="s">
        <v>26</v>
      </c>
      <c r="B18" s="21">
        <v>11</v>
      </c>
      <c r="C18" s="55"/>
      <c r="D18" s="55"/>
      <c r="E18" s="56"/>
      <c r="F18" s="56"/>
      <c r="G18" s="24">
        <f t="shared" si="4"/>
        <v>0</v>
      </c>
      <c r="H18" s="25">
        <f t="shared" si="5"/>
        <v>0</v>
      </c>
    </row>
    <row r="19" spans="1:8" ht="27.75" customHeight="1">
      <c r="A19" s="20" t="s">
        <v>27</v>
      </c>
      <c r="B19" s="21">
        <v>12</v>
      </c>
      <c r="C19" s="55">
        <v>7646260</v>
      </c>
      <c r="D19" s="55">
        <v>7646260</v>
      </c>
      <c r="E19" s="56"/>
      <c r="F19" s="56"/>
      <c r="G19" s="24">
        <f t="shared" si="4"/>
        <v>0</v>
      </c>
      <c r="H19" s="25">
        <f t="shared" si="5"/>
        <v>7646260</v>
      </c>
    </row>
    <row r="20" spans="1:8" ht="25.5">
      <c r="A20" s="20" t="s">
        <v>28</v>
      </c>
      <c r="B20" s="21">
        <v>13</v>
      </c>
      <c r="C20" s="55"/>
      <c r="D20" s="55"/>
      <c r="E20" s="56"/>
      <c r="F20" s="56"/>
      <c r="G20" s="24">
        <f t="shared" si="4"/>
        <v>0</v>
      </c>
      <c r="H20" s="25">
        <f t="shared" si="5"/>
        <v>0</v>
      </c>
    </row>
    <row r="21" spans="1:8" ht="25.5">
      <c r="A21" s="20" t="s">
        <v>49</v>
      </c>
      <c r="B21" s="21">
        <v>14</v>
      </c>
      <c r="C21" s="57"/>
      <c r="D21" s="57"/>
      <c r="E21" s="56"/>
      <c r="F21" s="58"/>
      <c r="G21" s="24">
        <f t="shared" si="4"/>
        <v>0</v>
      </c>
      <c r="H21" s="25">
        <f t="shared" si="5"/>
        <v>0</v>
      </c>
    </row>
    <row r="22" spans="1:8" ht="12.75">
      <c r="A22" s="20" t="s">
        <v>50</v>
      </c>
      <c r="B22" s="21">
        <v>15</v>
      </c>
      <c r="C22" s="57"/>
      <c r="D22" s="57"/>
      <c r="E22" s="56"/>
      <c r="F22" s="58"/>
      <c r="G22" s="24">
        <f t="shared" si="4"/>
        <v>0</v>
      </c>
      <c r="H22" s="25">
        <f t="shared" si="5"/>
        <v>0</v>
      </c>
    </row>
    <row r="23" spans="1:8" ht="25.5">
      <c r="A23" s="32" t="s">
        <v>51</v>
      </c>
      <c r="B23" s="21">
        <v>16</v>
      </c>
      <c r="C23" s="59">
        <v>539250</v>
      </c>
      <c r="D23" s="59">
        <v>539250</v>
      </c>
      <c r="E23" s="60">
        <v>33006</v>
      </c>
      <c r="F23" s="61"/>
      <c r="G23" s="33">
        <f t="shared" si="4"/>
        <v>33006</v>
      </c>
      <c r="H23" s="30">
        <f t="shared" si="5"/>
        <v>572256</v>
      </c>
    </row>
    <row r="24" spans="1:8" ht="25.5">
      <c r="A24" s="32" t="s">
        <v>52</v>
      </c>
      <c r="B24" s="21">
        <v>17</v>
      </c>
      <c r="C24" s="55"/>
      <c r="D24" s="55"/>
      <c r="E24" s="56"/>
      <c r="F24" s="56"/>
      <c r="G24" s="24">
        <f t="shared" si="4"/>
        <v>0</v>
      </c>
      <c r="H24" s="25">
        <f t="shared" si="5"/>
        <v>0</v>
      </c>
    </row>
    <row r="25" spans="1:8" ht="25.5">
      <c r="A25" s="32" t="s">
        <v>53</v>
      </c>
      <c r="B25" s="21">
        <v>18</v>
      </c>
      <c r="C25" s="55"/>
      <c r="D25" s="55"/>
      <c r="E25" s="56"/>
      <c r="F25" s="56"/>
      <c r="G25" s="24">
        <f t="shared" si="4"/>
        <v>0</v>
      </c>
      <c r="H25" s="25">
        <f t="shared" si="5"/>
        <v>0</v>
      </c>
    </row>
    <row r="26" spans="1:8" ht="13.5" thickBot="1">
      <c r="A26" s="32" t="s">
        <v>54</v>
      </c>
      <c r="B26" s="21">
        <v>19</v>
      </c>
      <c r="C26" s="55"/>
      <c r="D26" s="55"/>
      <c r="E26" s="56"/>
      <c r="F26" s="56"/>
      <c r="G26" s="24">
        <f t="shared" si="4"/>
        <v>0</v>
      </c>
      <c r="H26" s="25">
        <f t="shared" si="5"/>
        <v>0</v>
      </c>
    </row>
    <row r="27" spans="1:8" ht="25.5" customHeight="1" thickBot="1">
      <c r="A27" s="10" t="s">
        <v>57</v>
      </c>
      <c r="B27" s="11">
        <v>20</v>
      </c>
      <c r="C27" s="12">
        <f aca="true" t="shared" si="6" ref="C27:H27">C28+C29</f>
        <v>9508043</v>
      </c>
      <c r="D27" s="12">
        <f t="shared" si="6"/>
        <v>9508043</v>
      </c>
      <c r="E27" s="13">
        <f t="shared" si="6"/>
        <v>531832</v>
      </c>
      <c r="F27" s="13">
        <f t="shared" si="6"/>
        <v>58498</v>
      </c>
      <c r="G27" s="13">
        <f t="shared" si="6"/>
        <v>473334</v>
      </c>
      <c r="H27" s="14">
        <f t="shared" si="6"/>
        <v>9981377</v>
      </c>
    </row>
    <row r="28" spans="1:8" ht="51">
      <c r="A28" s="34" t="s">
        <v>79</v>
      </c>
      <c r="B28" s="35">
        <v>21</v>
      </c>
      <c r="C28" s="95">
        <v>539250</v>
      </c>
      <c r="D28" s="95">
        <v>539250</v>
      </c>
      <c r="E28" s="101">
        <v>33006</v>
      </c>
      <c r="F28" s="101"/>
      <c r="G28" s="40">
        <f t="shared" si="4"/>
        <v>33006</v>
      </c>
      <c r="H28" s="68">
        <f>D28+G28</f>
        <v>572256</v>
      </c>
    </row>
    <row r="29" spans="1:8" ht="25.5">
      <c r="A29" s="36" t="s">
        <v>78</v>
      </c>
      <c r="B29" s="27">
        <v>22</v>
      </c>
      <c r="C29" s="96">
        <f aca="true" t="shared" si="7" ref="C29:H29">SUM(C30:C37)</f>
        <v>8968793</v>
      </c>
      <c r="D29" s="28">
        <f t="shared" si="7"/>
        <v>8968793</v>
      </c>
      <c r="E29" s="33">
        <f t="shared" si="7"/>
        <v>498826</v>
      </c>
      <c r="F29" s="33">
        <f t="shared" si="7"/>
        <v>58498</v>
      </c>
      <c r="G29" s="33">
        <f t="shared" si="7"/>
        <v>440328</v>
      </c>
      <c r="H29" s="102">
        <f t="shared" si="7"/>
        <v>9409121</v>
      </c>
    </row>
    <row r="30" spans="1:8" ht="12.75">
      <c r="A30" s="2" t="s">
        <v>65</v>
      </c>
      <c r="B30" s="21">
        <v>23</v>
      </c>
      <c r="C30" s="97">
        <v>5053664</v>
      </c>
      <c r="D30" s="97">
        <v>5053664</v>
      </c>
      <c r="E30" s="62"/>
      <c r="F30" s="62"/>
      <c r="G30" s="37">
        <f aca="true" t="shared" si="8" ref="G30:G40">E30-F30</f>
        <v>0</v>
      </c>
      <c r="H30" s="67">
        <f aca="true" t="shared" si="9" ref="H30:H40">D30+G30</f>
        <v>5053664</v>
      </c>
    </row>
    <row r="31" spans="1:8" ht="12.75">
      <c r="A31" s="1" t="s">
        <v>66</v>
      </c>
      <c r="B31" s="21">
        <v>24</v>
      </c>
      <c r="C31" s="98">
        <v>2584139</v>
      </c>
      <c r="D31" s="98">
        <v>2584139</v>
      </c>
      <c r="E31" s="56">
        <v>496319</v>
      </c>
      <c r="F31" s="56">
        <v>58498</v>
      </c>
      <c r="G31" s="24">
        <f t="shared" si="8"/>
        <v>437821</v>
      </c>
      <c r="H31" s="67">
        <f t="shared" si="9"/>
        <v>3021960</v>
      </c>
    </row>
    <row r="32" spans="1:8" ht="12.75">
      <c r="A32" s="1" t="s">
        <v>67</v>
      </c>
      <c r="B32" s="21">
        <v>25</v>
      </c>
      <c r="C32" s="98"/>
      <c r="D32" s="98"/>
      <c r="E32" s="56"/>
      <c r="F32" s="56"/>
      <c r="G32" s="24">
        <f t="shared" si="8"/>
        <v>0</v>
      </c>
      <c r="H32" s="67">
        <f t="shared" si="9"/>
        <v>0</v>
      </c>
    </row>
    <row r="33" spans="1:8" ht="12.75">
      <c r="A33" s="1" t="s">
        <v>68</v>
      </c>
      <c r="B33" s="21">
        <v>26</v>
      </c>
      <c r="C33" s="98"/>
      <c r="D33" s="98"/>
      <c r="E33" s="56"/>
      <c r="F33" s="56"/>
      <c r="G33" s="24">
        <f t="shared" si="8"/>
        <v>0</v>
      </c>
      <c r="H33" s="67">
        <f t="shared" si="9"/>
        <v>0</v>
      </c>
    </row>
    <row r="34" spans="1:8" ht="12.75">
      <c r="A34" s="1" t="s">
        <v>69</v>
      </c>
      <c r="B34" s="21">
        <v>27</v>
      </c>
      <c r="C34" s="98">
        <v>1280990</v>
      </c>
      <c r="D34" s="98">
        <v>1280990</v>
      </c>
      <c r="E34" s="56"/>
      <c r="F34" s="56"/>
      <c r="G34" s="24">
        <f t="shared" si="8"/>
        <v>0</v>
      </c>
      <c r="H34" s="67">
        <f t="shared" si="9"/>
        <v>1280990</v>
      </c>
    </row>
    <row r="35" spans="1:8" ht="12.75">
      <c r="A35" s="1" t="s">
        <v>74</v>
      </c>
      <c r="B35" s="21">
        <v>28</v>
      </c>
      <c r="C35" s="99"/>
      <c r="D35" s="99"/>
      <c r="E35" s="94"/>
      <c r="F35" s="94"/>
      <c r="G35" s="24">
        <f t="shared" si="8"/>
        <v>0</v>
      </c>
      <c r="H35" s="67">
        <f t="shared" si="9"/>
        <v>0</v>
      </c>
    </row>
    <row r="36" spans="1:8" ht="12.75">
      <c r="A36" s="1" t="s">
        <v>70</v>
      </c>
      <c r="B36" s="21">
        <v>29</v>
      </c>
      <c r="C36" s="98"/>
      <c r="D36" s="98"/>
      <c r="E36" s="56"/>
      <c r="F36" s="56"/>
      <c r="G36" s="24">
        <f t="shared" si="8"/>
        <v>0</v>
      </c>
      <c r="H36" s="67">
        <f t="shared" si="9"/>
        <v>0</v>
      </c>
    </row>
    <row r="37" spans="1:8" ht="13.5" thickBot="1">
      <c r="A37" s="1" t="s">
        <v>71</v>
      </c>
      <c r="B37" s="21">
        <v>30</v>
      </c>
      <c r="C37" s="98">
        <v>50000</v>
      </c>
      <c r="D37" s="100">
        <v>50000</v>
      </c>
      <c r="E37" s="56">
        <v>2507</v>
      </c>
      <c r="F37" s="56"/>
      <c r="G37" s="24">
        <f t="shared" si="8"/>
        <v>2507</v>
      </c>
      <c r="H37" s="67">
        <f t="shared" si="9"/>
        <v>52507</v>
      </c>
    </row>
    <row r="38" spans="1:8" ht="12.75">
      <c r="A38" s="1" t="s">
        <v>75</v>
      </c>
      <c r="B38" s="21">
        <v>31</v>
      </c>
      <c r="C38" s="98"/>
      <c r="D38" s="98"/>
      <c r="E38" s="56"/>
      <c r="F38" s="56"/>
      <c r="G38" s="24">
        <f t="shared" si="8"/>
        <v>0</v>
      </c>
      <c r="H38" s="67">
        <f t="shared" si="9"/>
        <v>0</v>
      </c>
    </row>
    <row r="39" spans="1:8" ht="12.75">
      <c r="A39" s="1" t="s">
        <v>76</v>
      </c>
      <c r="B39" s="21">
        <v>32</v>
      </c>
      <c r="C39" s="98"/>
      <c r="D39" s="98"/>
      <c r="E39" s="56">
        <v>2507</v>
      </c>
      <c r="F39" s="56"/>
      <c r="G39" s="24">
        <f t="shared" si="8"/>
        <v>2507</v>
      </c>
      <c r="H39" s="67">
        <f t="shared" si="9"/>
        <v>2507</v>
      </c>
    </row>
    <row r="40" spans="1:8" ht="13.5" thickBot="1">
      <c r="A40" s="1" t="s">
        <v>77</v>
      </c>
      <c r="B40" s="21">
        <v>33</v>
      </c>
      <c r="C40" s="100">
        <v>50000</v>
      </c>
      <c r="D40" s="100">
        <v>50000</v>
      </c>
      <c r="E40" s="66"/>
      <c r="F40" s="66"/>
      <c r="G40" s="47">
        <f t="shared" si="8"/>
        <v>0</v>
      </c>
      <c r="H40" s="69">
        <f t="shared" si="9"/>
        <v>50000</v>
      </c>
    </row>
    <row r="41" spans="1:8" ht="25.5" customHeight="1" thickBot="1">
      <c r="A41" s="10" t="s">
        <v>58</v>
      </c>
      <c r="B41" s="11">
        <v>34</v>
      </c>
      <c r="C41" s="12">
        <f aca="true" t="shared" si="10" ref="C41:H41">C8-C27</f>
        <v>0</v>
      </c>
      <c r="D41" s="12">
        <f t="shared" si="10"/>
        <v>0</v>
      </c>
      <c r="E41" s="13">
        <f t="shared" si="10"/>
        <v>-498826</v>
      </c>
      <c r="F41" s="13">
        <f t="shared" si="10"/>
        <v>-58498</v>
      </c>
      <c r="G41" s="13">
        <f t="shared" si="10"/>
        <v>-440328</v>
      </c>
      <c r="H41" s="14">
        <f t="shared" si="10"/>
        <v>-440328</v>
      </c>
    </row>
    <row r="42" spans="1:8" ht="25.5">
      <c r="A42" s="15" t="s">
        <v>59</v>
      </c>
      <c r="B42" s="38">
        <v>35</v>
      </c>
      <c r="C42" s="39">
        <f aca="true" t="shared" si="11" ref="C42:H42">C43+C48+C51+C54+C57</f>
        <v>0</v>
      </c>
      <c r="D42" s="39">
        <f t="shared" si="11"/>
        <v>0</v>
      </c>
      <c r="E42" s="40">
        <f t="shared" si="11"/>
        <v>0</v>
      </c>
      <c r="F42" s="40">
        <f t="shared" si="11"/>
        <v>0</v>
      </c>
      <c r="G42" s="40">
        <f t="shared" si="11"/>
        <v>0</v>
      </c>
      <c r="H42" s="41">
        <f t="shared" si="11"/>
        <v>0</v>
      </c>
    </row>
    <row r="43" spans="1:8" ht="12.75">
      <c r="A43" s="20" t="s">
        <v>60</v>
      </c>
      <c r="B43" s="21">
        <v>36</v>
      </c>
      <c r="C43" s="22">
        <f>C44-C46</f>
        <v>0</v>
      </c>
      <c r="D43" s="22">
        <f>D44-D46</f>
        <v>0</v>
      </c>
      <c r="E43" s="31">
        <f>E44-E46</f>
        <v>0</v>
      </c>
      <c r="F43" s="31">
        <f>F44-F46</f>
        <v>0</v>
      </c>
      <c r="G43" s="24">
        <f>E43-F43</f>
        <v>0</v>
      </c>
      <c r="H43" s="42">
        <f>H44-H46</f>
        <v>0</v>
      </c>
    </row>
    <row r="44" spans="1:8" ht="12.75">
      <c r="A44" s="20" t="s">
        <v>72</v>
      </c>
      <c r="B44" s="21">
        <v>37</v>
      </c>
      <c r="C44" s="55"/>
      <c r="D44" s="55"/>
      <c r="E44" s="56"/>
      <c r="F44" s="56"/>
      <c r="G44" s="24">
        <f>E44-F44</f>
        <v>0</v>
      </c>
      <c r="H44" s="25">
        <f>D44+G44</f>
        <v>0</v>
      </c>
    </row>
    <row r="45" spans="1:8" ht="12.75">
      <c r="A45" s="43" t="s">
        <v>19</v>
      </c>
      <c r="B45" s="21">
        <v>38</v>
      </c>
      <c r="C45" s="63"/>
      <c r="D45" s="63"/>
      <c r="E45" s="64"/>
      <c r="F45" s="64"/>
      <c r="G45" s="44">
        <f>E45-F45</f>
        <v>0</v>
      </c>
      <c r="H45" s="45">
        <f>D45+G45</f>
        <v>0</v>
      </c>
    </row>
    <row r="46" spans="1:8" ht="12.75">
      <c r="A46" s="20" t="s">
        <v>73</v>
      </c>
      <c r="B46" s="21">
        <v>39</v>
      </c>
      <c r="C46" s="55"/>
      <c r="D46" s="55"/>
      <c r="E46" s="56"/>
      <c r="F46" s="56"/>
      <c r="G46" s="24">
        <f>E46-F46</f>
        <v>0</v>
      </c>
      <c r="H46" s="25">
        <f>D46+G46</f>
        <v>0</v>
      </c>
    </row>
    <row r="47" spans="1:8" ht="12.75">
      <c r="A47" s="43" t="s">
        <v>20</v>
      </c>
      <c r="B47" s="21">
        <v>40</v>
      </c>
      <c r="C47" s="63"/>
      <c r="D47" s="63"/>
      <c r="E47" s="64"/>
      <c r="F47" s="64"/>
      <c r="G47" s="44">
        <f>E47-F47</f>
        <v>0</v>
      </c>
      <c r="H47" s="45">
        <f>D47+G47</f>
        <v>0</v>
      </c>
    </row>
    <row r="48" spans="1:8" ht="12.75">
      <c r="A48" s="20" t="s">
        <v>61</v>
      </c>
      <c r="B48" s="21">
        <v>41</v>
      </c>
      <c r="C48" s="22">
        <f aca="true" t="shared" si="12" ref="C48:H48">C49-C50</f>
        <v>0</v>
      </c>
      <c r="D48" s="22">
        <f t="shared" si="12"/>
        <v>0</v>
      </c>
      <c r="E48" s="23">
        <f t="shared" si="12"/>
        <v>0</v>
      </c>
      <c r="F48" s="23">
        <f t="shared" si="12"/>
        <v>0</v>
      </c>
      <c r="G48" s="24">
        <f t="shared" si="12"/>
        <v>0</v>
      </c>
      <c r="H48" s="25">
        <f t="shared" si="12"/>
        <v>0</v>
      </c>
    </row>
    <row r="49" spans="1:8" ht="12.75">
      <c r="A49" s="20" t="s">
        <v>9</v>
      </c>
      <c r="B49" s="21">
        <v>42</v>
      </c>
      <c r="C49" s="55"/>
      <c r="D49" s="55"/>
      <c r="E49" s="56"/>
      <c r="F49" s="56"/>
      <c r="G49" s="24">
        <f>E49-F49</f>
        <v>0</v>
      </c>
      <c r="H49" s="25">
        <f>D49+G49</f>
        <v>0</v>
      </c>
    </row>
    <row r="50" spans="1:8" ht="12.75">
      <c r="A50" s="20" t="s">
        <v>10</v>
      </c>
      <c r="B50" s="21">
        <v>43</v>
      </c>
      <c r="C50" s="55"/>
      <c r="D50" s="55"/>
      <c r="E50" s="56"/>
      <c r="F50" s="56"/>
      <c r="G50" s="24">
        <f>E50-F50</f>
        <v>0</v>
      </c>
      <c r="H50" s="25">
        <f>D50+G50</f>
        <v>0</v>
      </c>
    </row>
    <row r="51" spans="1:8" ht="12.75" customHeight="1">
      <c r="A51" s="20" t="s">
        <v>63</v>
      </c>
      <c r="B51" s="21">
        <v>44</v>
      </c>
      <c r="C51" s="22">
        <f aca="true" t="shared" si="13" ref="C51:H51">C52-C53</f>
        <v>0</v>
      </c>
      <c r="D51" s="22">
        <f t="shared" si="13"/>
        <v>0</v>
      </c>
      <c r="E51" s="23">
        <f t="shared" si="13"/>
        <v>0</v>
      </c>
      <c r="F51" s="23">
        <f t="shared" si="13"/>
        <v>0</v>
      </c>
      <c r="G51" s="24">
        <f t="shared" si="13"/>
        <v>0</v>
      </c>
      <c r="H51" s="25">
        <f t="shared" si="13"/>
        <v>0</v>
      </c>
    </row>
    <row r="52" spans="1:8" ht="12.75">
      <c r="A52" s="20" t="s">
        <v>9</v>
      </c>
      <c r="B52" s="21">
        <v>45</v>
      </c>
      <c r="C52" s="55"/>
      <c r="D52" s="55"/>
      <c r="E52" s="56"/>
      <c r="F52" s="56"/>
      <c r="G52" s="24">
        <f>E52-F52</f>
        <v>0</v>
      </c>
      <c r="H52" s="25">
        <f>D52+G52</f>
        <v>0</v>
      </c>
    </row>
    <row r="53" spans="1:8" ht="12.75">
      <c r="A53" s="20" t="s">
        <v>10</v>
      </c>
      <c r="B53" s="21">
        <v>46</v>
      </c>
      <c r="C53" s="55"/>
      <c r="D53" s="55"/>
      <c r="E53" s="56"/>
      <c r="F53" s="56"/>
      <c r="G53" s="24">
        <f>E53-F53</f>
        <v>0</v>
      </c>
      <c r="H53" s="25">
        <f>D53+G53</f>
        <v>0</v>
      </c>
    </row>
    <row r="54" spans="1:8" ht="12.75">
      <c r="A54" s="20" t="s">
        <v>62</v>
      </c>
      <c r="B54" s="21">
        <v>47</v>
      </c>
      <c r="C54" s="22">
        <f aca="true" t="shared" si="14" ref="C54:H54">C55-C56</f>
        <v>0</v>
      </c>
      <c r="D54" s="22">
        <f t="shared" si="14"/>
        <v>0</v>
      </c>
      <c r="E54" s="23">
        <f t="shared" si="14"/>
        <v>0</v>
      </c>
      <c r="F54" s="23">
        <f t="shared" si="14"/>
        <v>0</v>
      </c>
      <c r="G54" s="24">
        <f t="shared" si="14"/>
        <v>0</v>
      </c>
      <c r="H54" s="25">
        <f t="shared" si="14"/>
        <v>0</v>
      </c>
    </row>
    <row r="55" spans="1:8" ht="12.75">
      <c r="A55" s="20" t="s">
        <v>11</v>
      </c>
      <c r="B55" s="21">
        <v>48</v>
      </c>
      <c r="C55" s="55"/>
      <c r="D55" s="55"/>
      <c r="E55" s="56"/>
      <c r="F55" s="56"/>
      <c r="G55" s="24">
        <f>E55-F55</f>
        <v>0</v>
      </c>
      <c r="H55" s="25">
        <f>D55+G55</f>
        <v>0</v>
      </c>
    </row>
    <row r="56" spans="1:8" ht="12.75">
      <c r="A56" s="20" t="s">
        <v>12</v>
      </c>
      <c r="B56" s="21">
        <v>49</v>
      </c>
      <c r="C56" s="55"/>
      <c r="D56" s="55"/>
      <c r="E56" s="56"/>
      <c r="F56" s="56"/>
      <c r="G56" s="24">
        <f>E56-F56</f>
        <v>0</v>
      </c>
      <c r="H56" s="25">
        <f>D56+G56</f>
        <v>0</v>
      </c>
    </row>
    <row r="57" spans="1:8" ht="13.5" thickBot="1">
      <c r="A57" s="46" t="s">
        <v>13</v>
      </c>
      <c r="B57" s="3">
        <v>50</v>
      </c>
      <c r="C57" s="65"/>
      <c r="D57" s="65"/>
      <c r="E57" s="66"/>
      <c r="F57" s="66"/>
      <c r="G57" s="47">
        <f>E57-F57</f>
        <v>0</v>
      </c>
      <c r="H57" s="48">
        <f>D57+G57</f>
        <v>0</v>
      </c>
    </row>
    <row r="59" ht="12.75">
      <c r="A59" s="49" t="s">
        <v>18</v>
      </c>
    </row>
    <row r="61" ht="12.75">
      <c r="A61" s="49" t="s">
        <v>1</v>
      </c>
    </row>
  </sheetData>
  <sheetProtection/>
  <protectedRanges>
    <protectedRange sqref="I1:IV57" name="Диапазон15"/>
    <protectedRange sqref="A58:IV2616" name="Диапазон14"/>
    <protectedRange sqref="C55:F57" name="Диапазон13"/>
    <protectedRange sqref="C52:F53" name="Диапазон12"/>
    <protectedRange sqref="C49:F50" name="Диапазон11"/>
    <protectedRange sqref="E47:F47" name="Диапазон10"/>
    <protectedRange sqref="C45:D47" name="Диапазон9"/>
    <protectedRange sqref="C28:F28" name="Диапазон6"/>
    <protectedRange sqref="C17:F26" name="Диапазон5"/>
    <protectedRange sqref="C10:F15" name="Диапазон4"/>
    <protectedRange sqref="E5" name="Диапазон3"/>
    <protectedRange sqref="C5:D5" name="Диапазон2"/>
    <protectedRange sqref="A3:H3" name="Диапазон1"/>
    <protectedRange sqref="C30:F30 C32:F34 C31:E31" name="Диапазон7"/>
    <protectedRange sqref="F31 C36:F40" name="Диапазон8"/>
  </protectedRanges>
  <mergeCells count="9">
    <mergeCell ref="G1:H1"/>
    <mergeCell ref="A3:H3"/>
    <mergeCell ref="I5:I6"/>
    <mergeCell ref="E5:G5"/>
    <mergeCell ref="C5:C6"/>
    <mergeCell ref="A5:A6"/>
    <mergeCell ref="H5:H6"/>
    <mergeCell ref="B5:B6"/>
    <mergeCell ref="D5:D6"/>
  </mergeCells>
  <printOptions/>
  <pageMargins left="0.17" right="0.17" top="0.17" bottom="0.17" header="0.17" footer="0.17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5.00390625" style="70" bestFit="1" customWidth="1"/>
    <col min="2" max="2" width="56.125" style="71" customWidth="1"/>
    <col min="3" max="3" width="9.25390625" style="70" bestFit="1" customWidth="1"/>
    <col min="4" max="4" width="9.25390625" style="70" customWidth="1"/>
    <col min="5" max="5" width="12.25390625" style="91" customWidth="1"/>
    <col min="6" max="6" width="15.75390625" style="72" bestFit="1" customWidth="1"/>
    <col min="7" max="9" width="14.75390625" style="74" customWidth="1"/>
    <col min="10" max="10" width="13.00390625" style="74" customWidth="1"/>
    <col min="11" max="13" width="9.125" style="75" customWidth="1"/>
    <col min="14" max="16384" width="9.125" style="76" customWidth="1"/>
  </cols>
  <sheetData>
    <row r="1" spans="7:10" ht="71.25" customHeight="1">
      <c r="G1" s="115" t="s">
        <v>45</v>
      </c>
      <c r="H1" s="115"/>
      <c r="I1" s="115"/>
      <c r="J1" s="115"/>
    </row>
    <row r="2" spans="7:10" ht="12.75">
      <c r="G2" s="73"/>
      <c r="H2" s="73"/>
      <c r="I2" s="73"/>
      <c r="J2" s="73"/>
    </row>
    <row r="3" spans="1:10" ht="40.5" customHeight="1">
      <c r="A3" s="119" t="s">
        <v>105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8:10" ht="12.75">
      <c r="H4" s="73"/>
      <c r="I4" s="73"/>
      <c r="J4" s="73" t="s">
        <v>0</v>
      </c>
    </row>
    <row r="5" spans="1:10" ht="12.75" customHeight="1">
      <c r="A5" s="120" t="s">
        <v>30</v>
      </c>
      <c r="B5" s="120" t="s">
        <v>64</v>
      </c>
      <c r="C5" s="122" t="s">
        <v>80</v>
      </c>
      <c r="D5" s="120" t="s">
        <v>81</v>
      </c>
      <c r="E5" s="120" t="s">
        <v>31</v>
      </c>
      <c r="F5" s="122" t="s">
        <v>23</v>
      </c>
      <c r="G5" s="124" t="s">
        <v>40</v>
      </c>
      <c r="H5" s="125"/>
      <c r="I5" s="125"/>
      <c r="J5" s="126"/>
    </row>
    <row r="6" spans="1:10" ht="63.75" customHeight="1">
      <c r="A6" s="121"/>
      <c r="B6" s="121"/>
      <c r="C6" s="123"/>
      <c r="D6" s="121"/>
      <c r="E6" s="121"/>
      <c r="F6" s="123"/>
      <c r="G6" s="78" t="s">
        <v>41</v>
      </c>
      <c r="H6" s="78" t="s">
        <v>42</v>
      </c>
      <c r="I6" s="78" t="s">
        <v>43</v>
      </c>
      <c r="J6" s="78" t="s">
        <v>44</v>
      </c>
    </row>
    <row r="7" spans="1:10" ht="12.75">
      <c r="A7" s="77" t="s">
        <v>32</v>
      </c>
      <c r="B7" s="77" t="s">
        <v>33</v>
      </c>
      <c r="C7" s="77" t="s">
        <v>34</v>
      </c>
      <c r="D7" s="77">
        <v>4</v>
      </c>
      <c r="E7" s="78">
        <v>5</v>
      </c>
      <c r="F7" s="77">
        <v>6</v>
      </c>
      <c r="G7" s="78">
        <v>7</v>
      </c>
      <c r="H7" s="78">
        <v>8</v>
      </c>
      <c r="I7" s="78">
        <v>9</v>
      </c>
      <c r="J7" s="78">
        <v>10</v>
      </c>
    </row>
    <row r="8" spans="1:13" s="90" customFormat="1" ht="15">
      <c r="A8" s="116" t="s">
        <v>35</v>
      </c>
      <c r="B8" s="117"/>
      <c r="C8" s="117"/>
      <c r="D8" s="117"/>
      <c r="E8" s="118"/>
      <c r="F8" s="88">
        <f aca="true" t="shared" si="0" ref="F8:F20">SUM(G8:J8)</f>
        <v>473.33400000000006</v>
      </c>
      <c r="G8" s="88">
        <f>G9+G13</f>
        <v>0</v>
      </c>
      <c r="H8" s="88">
        <f>H9+H13</f>
        <v>473.33400000000006</v>
      </c>
      <c r="I8" s="88">
        <f>I9+I13</f>
        <v>0</v>
      </c>
      <c r="J8" s="88">
        <f>J9+J13</f>
        <v>0</v>
      </c>
      <c r="K8" s="89"/>
      <c r="L8" s="89"/>
      <c r="M8" s="89"/>
    </row>
    <row r="9" spans="1:10" s="81" customFormat="1" ht="12.75">
      <c r="A9" s="80" t="s">
        <v>32</v>
      </c>
      <c r="B9" s="82" t="s">
        <v>87</v>
      </c>
      <c r="C9" s="83"/>
      <c r="D9" s="83"/>
      <c r="E9" s="92"/>
      <c r="F9" s="79">
        <f t="shared" si="0"/>
        <v>111.5</v>
      </c>
      <c r="G9" s="84">
        <f>SUM(G10:G12)</f>
        <v>0</v>
      </c>
      <c r="H9" s="84">
        <f>SUM(H10:H12)</f>
        <v>111.5</v>
      </c>
      <c r="I9" s="84">
        <f>SUM(I10:I12)</f>
        <v>0</v>
      </c>
      <c r="J9" s="84">
        <f>SUM(J10:J12)</f>
        <v>0</v>
      </c>
    </row>
    <row r="10" spans="1:10" s="81" customFormat="1" ht="12.75">
      <c r="A10" s="80" t="s">
        <v>33</v>
      </c>
      <c r="B10" s="86" t="s">
        <v>88</v>
      </c>
      <c r="C10" s="80" t="s">
        <v>85</v>
      </c>
      <c r="D10" s="80" t="s">
        <v>86</v>
      </c>
      <c r="E10" s="78">
        <v>921000210</v>
      </c>
      <c r="F10" s="87">
        <f t="shared" si="0"/>
        <v>100</v>
      </c>
      <c r="G10" s="85"/>
      <c r="H10" s="85">
        <v>100</v>
      </c>
      <c r="I10" s="85"/>
      <c r="J10" s="85"/>
    </row>
    <row r="11" spans="1:13" ht="12.75">
      <c r="A11" s="80" t="s">
        <v>34</v>
      </c>
      <c r="B11" s="86" t="s">
        <v>100</v>
      </c>
      <c r="C11" s="80" t="s">
        <v>103</v>
      </c>
      <c r="D11" s="80" t="s">
        <v>104</v>
      </c>
      <c r="E11" s="78">
        <v>9170051180</v>
      </c>
      <c r="F11" s="87">
        <f t="shared" si="0"/>
        <v>11.5</v>
      </c>
      <c r="G11" s="85"/>
      <c r="H11" s="85">
        <v>11.5</v>
      </c>
      <c r="I11" s="85"/>
      <c r="J11" s="85"/>
      <c r="K11" s="76"/>
      <c r="L11" s="76"/>
      <c r="M11" s="76"/>
    </row>
    <row r="12" spans="1:13" ht="12.75">
      <c r="A12" s="80" t="s">
        <v>36</v>
      </c>
      <c r="B12" s="86"/>
      <c r="C12" s="80"/>
      <c r="D12" s="80"/>
      <c r="E12" s="78"/>
      <c r="F12" s="87">
        <f t="shared" si="0"/>
        <v>0</v>
      </c>
      <c r="G12" s="85"/>
      <c r="H12" s="85"/>
      <c r="I12" s="85"/>
      <c r="J12" s="85"/>
      <c r="K12" s="76"/>
      <c r="L12" s="76"/>
      <c r="M12" s="76"/>
    </row>
    <row r="13" spans="1:10" ht="12.75">
      <c r="A13" s="80" t="s">
        <v>37</v>
      </c>
      <c r="B13" s="82" t="s">
        <v>89</v>
      </c>
      <c r="C13" s="83"/>
      <c r="D13" s="83"/>
      <c r="E13" s="92"/>
      <c r="F13" s="79">
        <f t="shared" si="0"/>
        <v>361.83400000000006</v>
      </c>
      <c r="G13" s="84">
        <f>SUM(G14:G16)</f>
        <v>0</v>
      </c>
      <c r="H13" s="84">
        <f>SUM(H14:H20)</f>
        <v>361.83400000000006</v>
      </c>
      <c r="I13" s="84">
        <f>SUM(I14:I16)</f>
        <v>0</v>
      </c>
      <c r="J13" s="84">
        <f>SUM(J14:J16)</f>
        <v>0</v>
      </c>
    </row>
    <row r="14" spans="1:10" ht="12.75">
      <c r="A14" s="80" t="s">
        <v>38</v>
      </c>
      <c r="B14" s="86" t="s">
        <v>90</v>
      </c>
      <c r="C14" s="80" t="s">
        <v>91</v>
      </c>
      <c r="D14" s="80" t="s">
        <v>93</v>
      </c>
      <c r="E14" s="78">
        <v>110000210</v>
      </c>
      <c r="F14" s="87">
        <f t="shared" si="0"/>
        <v>2.507</v>
      </c>
      <c r="G14" s="85"/>
      <c r="H14" s="85">
        <v>2.507</v>
      </c>
      <c r="I14" s="85"/>
      <c r="J14" s="85"/>
    </row>
    <row r="15" spans="1:10" ht="12.75">
      <c r="A15" s="80" t="s">
        <v>39</v>
      </c>
      <c r="B15" s="86" t="s">
        <v>92</v>
      </c>
      <c r="C15" s="80" t="s">
        <v>85</v>
      </c>
      <c r="D15" s="80" t="s">
        <v>86</v>
      </c>
      <c r="E15" s="78">
        <v>130074120</v>
      </c>
      <c r="F15" s="87">
        <f t="shared" si="0"/>
        <v>21.506</v>
      </c>
      <c r="G15" s="85"/>
      <c r="H15" s="85">
        <v>21.506</v>
      </c>
      <c r="I15" s="85"/>
      <c r="J15" s="85"/>
    </row>
    <row r="16" spans="1:10" ht="25.5">
      <c r="A16" s="80" t="s">
        <v>47</v>
      </c>
      <c r="B16" s="86" t="s">
        <v>94</v>
      </c>
      <c r="C16" s="80" t="s">
        <v>85</v>
      </c>
      <c r="D16" s="80" t="s">
        <v>86</v>
      </c>
      <c r="E16" s="78" t="s">
        <v>95</v>
      </c>
      <c r="F16" s="87">
        <f t="shared" si="0"/>
        <v>1.076</v>
      </c>
      <c r="G16" s="85"/>
      <c r="H16" s="85">
        <v>1.076</v>
      </c>
      <c r="I16" s="85"/>
      <c r="J16" s="85"/>
    </row>
    <row r="17" spans="1:10" ht="12.75">
      <c r="A17" s="80"/>
      <c r="B17" s="86" t="s">
        <v>96</v>
      </c>
      <c r="C17" s="80" t="s">
        <v>85</v>
      </c>
      <c r="D17" s="80" t="s">
        <v>97</v>
      </c>
      <c r="E17" s="78">
        <v>130096040</v>
      </c>
      <c r="F17" s="87">
        <f t="shared" si="0"/>
        <v>140.328</v>
      </c>
      <c r="G17" s="85"/>
      <c r="H17" s="85">
        <v>140.328</v>
      </c>
      <c r="I17" s="85"/>
      <c r="J17" s="85"/>
    </row>
    <row r="18" spans="1:10" ht="12.75">
      <c r="A18" s="80"/>
      <c r="B18" s="86" t="s">
        <v>98</v>
      </c>
      <c r="C18" s="80" t="s">
        <v>85</v>
      </c>
      <c r="D18" s="80" t="s">
        <v>99</v>
      </c>
      <c r="E18" s="78">
        <v>130096040</v>
      </c>
      <c r="F18" s="87">
        <f t="shared" si="0"/>
        <v>200</v>
      </c>
      <c r="G18" s="85"/>
      <c r="H18" s="85">
        <v>200</v>
      </c>
      <c r="I18" s="85"/>
      <c r="J18" s="85"/>
    </row>
    <row r="19" spans="1:10" ht="12.75">
      <c r="A19" s="80"/>
      <c r="B19" s="86" t="s">
        <v>102</v>
      </c>
      <c r="C19" s="80" t="s">
        <v>85</v>
      </c>
      <c r="D19" s="80" t="s">
        <v>86</v>
      </c>
      <c r="E19" s="78">
        <v>130096040</v>
      </c>
      <c r="F19" s="87">
        <f t="shared" si="0"/>
        <v>54.915</v>
      </c>
      <c r="G19" s="85"/>
      <c r="H19" s="85">
        <v>54.915</v>
      </c>
      <c r="I19" s="85"/>
      <c r="J19" s="85"/>
    </row>
    <row r="20" spans="1:10" ht="25.5">
      <c r="A20" s="80" t="s">
        <v>48</v>
      </c>
      <c r="B20" s="86" t="s">
        <v>101</v>
      </c>
      <c r="C20" s="80" t="s">
        <v>85</v>
      </c>
      <c r="D20" s="80" t="s">
        <v>99</v>
      </c>
      <c r="E20" s="78">
        <v>110000210</v>
      </c>
      <c r="F20" s="87">
        <f t="shared" si="0"/>
        <v>-58.498</v>
      </c>
      <c r="G20" s="85"/>
      <c r="H20" s="85">
        <v>-58.498</v>
      </c>
      <c r="I20" s="85"/>
      <c r="J20" s="85"/>
    </row>
    <row r="23" ht="12.75">
      <c r="E23" s="93"/>
    </row>
    <row r="24" ht="12.75">
      <c r="E24" s="93"/>
    </row>
  </sheetData>
  <sheetProtection/>
  <mergeCells count="10">
    <mergeCell ref="G1:J1"/>
    <mergeCell ref="A8:E8"/>
    <mergeCell ref="A3:J3"/>
    <mergeCell ref="B5:B6"/>
    <mergeCell ref="A5:A6"/>
    <mergeCell ref="C5:C6"/>
    <mergeCell ref="E5:E6"/>
    <mergeCell ref="F5:F6"/>
    <mergeCell ref="G5:J5"/>
    <mergeCell ref="D5:D6"/>
  </mergeCells>
  <printOptions/>
  <pageMargins left="0.15748031496062992" right="0.15748031496062992" top="0.5118110236220472" bottom="0.7480314960629921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Костыгина Олеся Александровна</dc:creator>
  <cp:keywords/>
  <dc:description/>
  <cp:lastModifiedBy>DELL</cp:lastModifiedBy>
  <cp:lastPrinted>2019-03-13T02:52:06Z</cp:lastPrinted>
  <dcterms:created xsi:type="dcterms:W3CDTF">2007-01-24T04:42:59Z</dcterms:created>
  <dcterms:modified xsi:type="dcterms:W3CDTF">2019-03-13T02:52:09Z</dcterms:modified>
  <cp:category/>
  <cp:version/>
  <cp:contentType/>
  <cp:contentStatus/>
</cp:coreProperties>
</file>