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6315" activeTab="0"/>
  </bookViews>
  <sheets>
    <sheet name="доходы" sheetId="1" r:id="rId1"/>
    <sheet name="ведомственые" sheetId="2" r:id="rId2"/>
    <sheet name="приложение 4" sheetId="3" r:id="rId3"/>
    <sheet name="приложение 6" sheetId="4" r:id="rId4"/>
    <sheet name="источники" sheetId="5" r:id="rId5"/>
    <sheet name="Приложение 7 Юг" sheetId="6" r:id="rId6"/>
  </sheets>
  <externalReferences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<sst xmlns="http://schemas.openxmlformats.org/spreadsheetml/2006/main" count="1085" uniqueCount="347">
  <si>
    <t>000 1 00 00000 00 0000 000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</si>
  <si>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</si>
  <si>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</si>
  <si>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</si>
  <si>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</si>
  <si>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Земельный налог</t>
  </si>
  <si>
    <t>Наименование</t>
  </si>
  <si>
    <t>тыс. руб.</t>
  </si>
  <si>
    <t>План по решению сессии</t>
  </si>
  <si>
    <t>жкх</t>
  </si>
  <si>
    <t>мслуж</t>
  </si>
  <si>
    <t>опека</t>
  </si>
  <si>
    <t>пов етс</t>
  </si>
  <si>
    <t>благоустр</t>
  </si>
  <si>
    <t>субвенция несоверш</t>
  </si>
  <si>
    <t>субвенция соцзащита органы</t>
  </si>
  <si>
    <t>субвенция соцзащита жку</t>
  </si>
  <si>
    <t>субвенция с/х производство</t>
  </si>
  <si>
    <t>субвенция кл.руков</t>
  </si>
  <si>
    <t>возврат жку</t>
  </si>
  <si>
    <t>субвенция меры соцподдержки</t>
  </si>
  <si>
    <t>о защите прав ребенка</t>
  </si>
  <si>
    <t>соцподдержка инвалидов</t>
  </si>
  <si>
    <t>соц обслуживание населения</t>
  </si>
  <si>
    <t>на погашение кред.задолж.</t>
  </si>
  <si>
    <t>отд.категориям граждан</t>
  </si>
  <si>
    <t>приемн родит</t>
  </si>
  <si>
    <t>образоват.проц</t>
  </si>
  <si>
    <t>субенция скорая</t>
  </si>
  <si>
    <t>предприним ЦРБ</t>
  </si>
  <si>
    <t>вус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</si>
  <si>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</si>
  <si>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</si>
  <si>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</si>
  <si>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</si>
  <si>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</si>
  <si>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</si>
  <si>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</si>
  <si>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</si>
  <si>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</si>
  <si>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00</t>
  </si>
  <si>
    <t>000</t>
  </si>
  <si>
    <t>0000</t>
  </si>
  <si>
    <t>1</t>
  </si>
  <si>
    <t>01</t>
  </si>
  <si>
    <t>010</t>
  </si>
  <si>
    <t>110</t>
  </si>
  <si>
    <t>02</t>
  </si>
  <si>
    <t>030</t>
  </si>
  <si>
    <t>06</t>
  </si>
  <si>
    <t>11</t>
  </si>
  <si>
    <t>120</t>
  </si>
  <si>
    <t>2</t>
  </si>
  <si>
    <t>151</t>
  </si>
  <si>
    <t>3</t>
  </si>
  <si>
    <t>№ строки</t>
  </si>
  <si>
    <t xml:space="preserve">000 </t>
  </si>
  <si>
    <t>182</t>
  </si>
  <si>
    <t>001</t>
  </si>
  <si>
    <t>03</t>
  </si>
  <si>
    <t>554</t>
  </si>
  <si>
    <t>04</t>
  </si>
  <si>
    <t>999</t>
  </si>
  <si>
    <t>Иные межбюджетные трансферты</t>
  </si>
  <si>
    <t>09</t>
  </si>
  <si>
    <t>0103</t>
  </si>
  <si>
    <t>0102</t>
  </si>
  <si>
    <t>Приложение № 4</t>
  </si>
  <si>
    <t>Наименование главных распорядителей  и наименование показателей бюджетной классификации</t>
  </si>
  <si>
    <t>Целевая статья</t>
  </si>
  <si>
    <t>Вид расходов</t>
  </si>
  <si>
    <t>2011г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</si>
  <si>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</si>
  <si>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</si>
  <si>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</si>
  <si>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</si>
  <si>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Культура</t>
  </si>
  <si>
    <t>Всего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</si>
  <si>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</si>
  <si>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</si>
  <si>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</si>
  <si>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4</t>
  </si>
  <si>
    <t>Распределение бюджетных ассигнований по разделам и подразделам классификации расходов бюджетов на 2014 год и плановый период 2015-2016 годов.</t>
  </si>
  <si>
    <t>Код ведомства</t>
  </si>
  <si>
    <t>Сумма 2014  г</t>
  </si>
  <si>
    <t>Сумма 2015 г</t>
  </si>
  <si>
    <t>Сумма 2016 г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</si>
  <si>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</si>
  <si>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</si>
  <si>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Приложение № 5</t>
  </si>
  <si>
    <t>7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</si>
  <si>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</si>
  <si>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</si>
  <si>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</si>
  <si>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</si>
  <si>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</si>
  <si>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</si>
  <si>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100</t>
  </si>
  <si>
    <t>Уличное освещение</t>
  </si>
  <si>
    <t>Приложение № 6</t>
  </si>
  <si>
    <t>Приложение 1</t>
  </si>
  <si>
    <t>(тыс. 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</si>
  <si>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</si>
  <si>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</si>
  <si>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</si>
  <si>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</si>
  <si>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</si>
  <si>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</si>
  <si>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</si>
  <si>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</t>
  </si>
  <si>
    <t>25</t>
  </si>
  <si>
    <t>000 01 06 00 00 00 0000 000</t>
  </si>
  <si>
    <t>Иные источники внутреннего финансирования дефицитов бюджетов</t>
  </si>
  <si>
    <t>26</t>
  </si>
  <si>
    <t>116 01 06 01 00 00 0000 000</t>
  </si>
  <si>
    <t>Акции и иные формы участия в капитале, находящиеся в государственной и муниципальной собственности</t>
  </si>
  <si>
    <t>27</t>
  </si>
  <si>
    <t>116 01 06 01 00 00 0000 630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</si>
  <si>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</si>
  <si>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28</t>
  </si>
  <si>
    <t>116 01 06 01 00 02 0000 630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</si>
  <si>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</si>
  <si>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29</t>
  </si>
  <si>
    <t>800 01 06 04 00 00 0000 000</t>
  </si>
  <si>
    <t>Исполнение государственных и муниципальных гарантий в валюте Российской Федерации</t>
  </si>
  <si>
    <t>30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</si>
  <si>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</si>
  <si>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</si>
  <si>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31</t>
  </si>
  <si>
    <t>800 01 06 04 00 02 0000 810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</si>
  <si>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</si>
  <si>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6</t>
  </si>
  <si>
    <t>Уменьшение остатков средств бюджетов</t>
  </si>
  <si>
    <t>Уменьшение прочих остатков средств бюджетов</t>
  </si>
  <si>
    <t>8</t>
  </si>
  <si>
    <t>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</si>
  <si>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</si>
  <si>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</si>
  <si>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</si>
  <si>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045</t>
  </si>
  <si>
    <t>13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</si>
  <si>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</si>
  <si>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</si>
  <si>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024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</si>
  <si>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</si>
  <si>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7594</t>
  </si>
  <si>
    <t xml:space="preserve">Национальная оборона </t>
  </si>
  <si>
    <t>Национальная экономика</t>
  </si>
  <si>
    <t>Дорожное хозяйство (дорожные фонды)</t>
  </si>
  <si>
    <t>Резервные фонды</t>
  </si>
  <si>
    <t>Раздел-Подраздел</t>
  </si>
  <si>
    <t>0100</t>
  </si>
  <si>
    <t>0104</t>
  </si>
  <si>
    <t>0111</t>
  </si>
  <si>
    <t>0200</t>
  </si>
  <si>
    <t>0203</t>
  </si>
  <si>
    <t>0400</t>
  </si>
  <si>
    <t>0409</t>
  </si>
  <si>
    <t>0503</t>
  </si>
  <si>
    <t>0800</t>
  </si>
  <si>
    <t>0801</t>
  </si>
  <si>
    <t>Иные бюджетные ассигнования</t>
  </si>
  <si>
    <t>0</t>
  </si>
  <si>
    <t>2018 год</t>
  </si>
  <si>
    <t>0120000000</t>
  </si>
  <si>
    <t>0150000000</t>
  </si>
  <si>
    <t>0110000000</t>
  </si>
  <si>
    <t>0140000000</t>
  </si>
  <si>
    <t>9210075140</t>
  </si>
  <si>
    <t>9170010110</t>
  </si>
  <si>
    <t>043</t>
  </si>
  <si>
    <t>10</t>
  </si>
  <si>
    <t>557</t>
  </si>
  <si>
    <t>Другие общегосударственные вопросы</t>
  </si>
  <si>
    <t>0113</t>
  </si>
  <si>
    <t>0110000210</t>
  </si>
  <si>
    <t>Подпрограмма "Развитие органов местного самоуправления, муниципальной службы поселения"</t>
  </si>
  <si>
    <t>Руководство и управление в сфере установленных функций органов местного самоуправления в рамках подпрограммы «Развитие органов местного самоуправления, муниципальной службы поселения"</t>
  </si>
  <si>
    <t>Подпрограмма "Развитие муниципальных учреждений поселения"</t>
  </si>
  <si>
    <t>Расходы на выплаты персоналу казенных учреждений</t>
  </si>
  <si>
    <t>Подпрограмма«Развитие и модернизация улично-дорожной сети поселения»</t>
  </si>
  <si>
    <t>Подпрограмма «Поддержка и развитие муниципальных проектов и мероприятий по благоустройству территорий поселения"</t>
  </si>
  <si>
    <t>Резервные фонды местных администраций</t>
  </si>
  <si>
    <t>01200000610</t>
  </si>
  <si>
    <t>0140096010</t>
  </si>
  <si>
    <t>Непрограммные расходы исполнительной власти</t>
  </si>
  <si>
    <t>0100000000</t>
  </si>
  <si>
    <t>Наименование главных распорядителей и наименование показателей бюджетной классификации</t>
  </si>
  <si>
    <t>Раздел, подраздел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</si>
  <si>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</si>
  <si>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</si>
  <si>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местного самоуправления</t>
  </si>
  <si>
    <t>870</t>
  </si>
  <si>
    <t>0120000610</t>
  </si>
  <si>
    <t>Национальная оборона</t>
  </si>
  <si>
    <t>Мобилизационная и вневойсковая подготовка</t>
  </si>
  <si>
    <t>Осуществление первичного воинского учета на территориях, где отсуствуют военные комиссариаты (непрограммные расходы)</t>
  </si>
  <si>
    <t>9170051180</t>
  </si>
  <si>
    <t>Содержание автомобильных дорог общего пользования местного значения городских и сельских поселений</t>
  </si>
  <si>
    <t>Иные закупки товаров, работ и услуг для обеспечения государственных (муниципальных) нужд</t>
  </si>
  <si>
    <t>Жилищно-коммунальное хозяйство</t>
  </si>
  <si>
    <t>0500</t>
  </si>
  <si>
    <t>540</t>
  </si>
  <si>
    <t>ВСЕГО:</t>
  </si>
  <si>
    <t xml:space="preserve">на финансирование расходов, связанных с передачей осуществления части полномочий </t>
  </si>
  <si>
    <t>органов местного самоуправления поселения на районный уровень</t>
  </si>
  <si>
    <t>№ п/п</t>
  </si>
  <si>
    <t>Наименование поселения</t>
  </si>
  <si>
    <t>Итого:</t>
  </si>
  <si>
    <t>557 01 05 02 01 10 0000 510</t>
  </si>
  <si>
    <t>9110095050</t>
  </si>
  <si>
    <t>557 01 05 00 00 00 0000 500</t>
  </si>
  <si>
    <t>557 01 05 02 00 00 0000 500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</si>
  <si>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</si>
  <si>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</si>
  <si>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557 01 05 00 00 00 0000 600</t>
  </si>
  <si>
    <t>557 01 05 02 00 00 0000 600</t>
  </si>
  <si>
    <t>557 01 05 02 01 10 0000 610</t>
  </si>
  <si>
    <t>Уменьшение прочих остатков денежных средств бюджетов сельских поселений</t>
  </si>
  <si>
    <t xml:space="preserve">Муниципальная программа"«Развитие  местного самоуправления поселения" </t>
  </si>
  <si>
    <t>557 01 05 00 00 00 0000 000</t>
  </si>
  <si>
    <t>557 01 05 02 01 00 0000 510</t>
  </si>
  <si>
    <t>557 01 05 02 01 00 0000 610</t>
  </si>
  <si>
    <t>НАЛОГИ НА ПРИБЫЛЬ, ДОХОДЫ</t>
  </si>
  <si>
    <t>НАЛОГОВЫЕ И НЕНАЛОГОВЫЕ ДОХОДЫ</t>
  </si>
  <si>
    <t xml:space="preserve">Налог на доходы физических лиц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</si>
  <si>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</si>
  <si>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длядизельных и (или) карбюраторных (инжекторных) двигателей, подлежащие распределению между бюджатами субъектов Российской и местными бюджетами с учетом установленных дифференцированных нормативов отчислений в местные бюджеты</t>
  </si>
  <si>
    <t>Доходы от уплаты акцизов наавтомобильный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</si>
  <si>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</si>
  <si>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</si>
  <si>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</si>
  <si>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</si>
  <si>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 xml:space="preserve">Земельный налог с физических лиц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</si>
  <si>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</si>
  <si>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Прочие доходы от использования 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и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</si>
  <si>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учреждени, а также имущества государственных и муниципальных унитарных предприятий,  в том числе казенных)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</si>
  <si>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</si>
  <si>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</si>
  <si>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</si>
  <si>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Администрация Южно-Енисейского сельсовета</t>
  </si>
  <si>
    <t>Выполнение государственных полномочий по созданию и обеспечению деятельности административных комиссий (непрограммные расходы)</t>
  </si>
  <si>
    <t>Муниципальная программа "Развитие местного самоуправления поселения"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</si>
  <si>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</si>
  <si>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</si>
  <si>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200</t>
  </si>
  <si>
    <t>800</t>
  </si>
  <si>
    <t>500</t>
  </si>
  <si>
    <t>Иные закупки товаров, работ и услуг для обеспечения 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</si>
  <si>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</si>
  <si>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</si>
  <si>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0150096020</t>
  </si>
  <si>
    <t>Межбюджетные трансферты</t>
  </si>
  <si>
    <t>9110000000</t>
  </si>
  <si>
    <t>15</t>
  </si>
  <si>
    <t>35</t>
  </si>
  <si>
    <t>118</t>
  </si>
  <si>
    <t>2019 год</t>
  </si>
  <si>
    <t xml:space="preserve">Распределение бюджетных ассигнований по целевым статьям (муниципальным  программам муниципального образования   Южно-Енисейский сельсовет и непрограммным направлениям деятельности), группам и подгруппам видов расходов, разделам, подразделам классификации расходов бюджета </t>
  </si>
  <si>
    <t xml:space="preserve">Мобилизационная  и вневойсковая подготовка </t>
  </si>
  <si>
    <t xml:space="preserve">Культура, кинематография </t>
  </si>
  <si>
    <t>бюджетной</t>
  </si>
  <si>
    <t>Субвенции бюджетам  на выполнение передаваемых полномочий субъектов Российской Федерации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</si>
  <si>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</si>
  <si>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</si>
  <si>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</si>
  <si>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муниципального образования Южно-Енисейский сельсовет на 2018 и плановый период 2019-2020 годов</t>
  </si>
  <si>
    <t>Сумма на 2018 год     тыс.руб.</t>
  </si>
  <si>
    <t>Сумма на 2019 год  тыс.руб.</t>
  </si>
  <si>
    <t>Сумма на 2020 год   тыс.руб.</t>
  </si>
  <si>
    <t>08</t>
  </si>
  <si>
    <t>ГОСУДАРСТВЕННАЯ ПОШЛИНА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</si>
  <si>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</si>
  <si>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</si>
  <si>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закодательными актами Российской Федерации на совершение нотариальных действий</t>
  </si>
  <si>
    <t>40</t>
  </si>
  <si>
    <t>49</t>
  </si>
  <si>
    <t>Прочие межбюджетные трансферты, передаваемые бюджетам</t>
  </si>
  <si>
    <t>5003</t>
  </si>
  <si>
    <t>Прочие межбюджетные трансферты, передаваемые бюджетам сельских поселений из бюджета муниципального района на сбалансированность по реализации ими отдельных расходных обязательств</t>
  </si>
  <si>
    <t>на 2018 год и плановый перид 2019-2020 годов</t>
  </si>
  <si>
    <t>Сумма на 2018г тыс.руб.</t>
  </si>
  <si>
    <t>Сумма на 2019г    тыс.руб.</t>
  </si>
  <si>
    <t>Сумма на 2020 г    тыс.руб.</t>
  </si>
  <si>
    <t xml:space="preserve">Резервные фонды </t>
  </si>
  <si>
    <t>Резервные фонды местных администраций  в рамках непрограммных расходов</t>
  </si>
  <si>
    <t>Резервные средства</t>
  </si>
  <si>
    <t>Расходы по проведению работ по технической инвентаризации объектов капитального строительства, находящихся в муниципальной собственности поселений и проведению кадастровых работ по определению местоположения земельных участков под данными объектами</t>
  </si>
  <si>
    <t>0130096040</t>
  </si>
  <si>
    <t>Расходы, связанные с содержанием объектов капитального строительства, находящихся в муниципальной собственности поселения</t>
  </si>
  <si>
    <t>Софинансирование 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местного бюджета</t>
  </si>
  <si>
    <t>Софинансирование субсидии бюджетам муниципальных образований  на капитальный ремонт автомобильных дорог общего пользования местного значения муниципальных районов, городских округов, городских и сельских поселений за счет средств местного бюджета</t>
  </si>
  <si>
    <t>01500S5080</t>
  </si>
  <si>
    <t>01500S5090</t>
  </si>
  <si>
    <t>Организация и содержание мест захоронения</t>
  </si>
  <si>
    <t>0140096030</t>
  </si>
  <si>
    <t xml:space="preserve">Прочие мероприятия по благоустройству территорий поселения </t>
  </si>
  <si>
    <t>0140096040</t>
  </si>
  <si>
    <t>Межбюджетные трансферты бюджетам муниципальных районов из бюджетов поселений на осуществление части полномочий в сфере культуры (непрограммные расходы)</t>
  </si>
  <si>
    <t>Уплата налогов, сборов и иных платежей</t>
  </si>
  <si>
    <t>850</t>
  </si>
  <si>
    <t xml:space="preserve"> классификации расходов бюджетов Российской Федерации на 2018 год и плановый период 2019-2020 годов</t>
  </si>
  <si>
    <t>2020 год</t>
  </si>
  <si>
    <t>Сумма на 2018 год  тыс.руб.</t>
  </si>
  <si>
    <t>Сумма на 2019 год   тыс.руб.</t>
  </si>
  <si>
    <t>Сумма на 2020 год    тыс.руб.</t>
  </si>
  <si>
    <t>Межбюджетные трансферты бюджетам муниципальных районов из бюджетов поселений на осуществление части полномочий в сфере культуры</t>
  </si>
  <si>
    <t>Источники внутреннего финансирования дефицита  бюджета муниципального образования  Южно-Енисейский сельсовет в 2018 году и плановом периоде 2019-2020 годов</t>
  </si>
  <si>
    <t xml:space="preserve"> выделяемые из  бюджета  муниципального образования  Южно-Енисейский сельсовет</t>
  </si>
  <si>
    <t>Ведомственная структура расходов  бюджета  муниципального образования  Южно-Енисейский сельсовет</t>
  </si>
  <si>
    <t xml:space="preserve">Приложение № 7 к  решению  </t>
  </si>
  <si>
    <t>Приложение № 3 к  решению о бюджете</t>
  </si>
  <si>
    <t xml:space="preserve">Дотации  на выравнивание бюджетной обеспеченности поселений  из регионального фонда финансовой поддержки </t>
  </si>
  <si>
    <t>Дотации выравнивание бюджетной обеспеченности  муниципальных образований района из регионального фонда финансовой поддержки за счет средств районного бюджета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</si>
  <si>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</si>
  <si>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</si>
  <si>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дорожного фонда Красноярского края</t>
  </si>
  <si>
    <t>8401</t>
  </si>
  <si>
    <t>Организация временного  трудоустройства несовершеннолетних граждан в возрасте от 14 до 18 лет в свободное от учебы время</t>
  </si>
  <si>
    <t>Национальная безопастность и правоохранительная деятельность</t>
  </si>
  <si>
    <t>Обеспечение пожарной безопасности</t>
  </si>
  <si>
    <t>Расходы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</si>
  <si>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Софинансирование расходов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</si>
  <si>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0300</t>
  </si>
  <si>
    <t>0310</t>
  </si>
  <si>
    <t>0130074120</t>
  </si>
  <si>
    <t>01300S4120</t>
  </si>
  <si>
    <t>0150075080</t>
  </si>
  <si>
    <t>Общеэкономические вопросы</t>
  </si>
  <si>
    <t>Организация временного трудоустройства несовершеннолетних граждан в возрасте от 14 до 18 лет в свободное от учебы время (непрограммные расходы)</t>
  </si>
  <si>
    <t>0401</t>
  </si>
  <si>
    <t>9170084010</t>
  </si>
  <si>
    <t xml:space="preserve">Национальная безопасность и правоохранительная деятельность </t>
  </si>
  <si>
    <t>Подпрограмма  "Повышение устойчивости и модернизация ЖКХ, жилфонда, основных и стратегических объектов жизнеобеспечения поселения"</t>
  </si>
  <si>
    <t>0130000000</t>
  </si>
  <si>
    <t>Общеэкономичиские вопросы</t>
  </si>
  <si>
    <t>1047</t>
  </si>
  <si>
    <t>Средства на пошение размеров оплаты труда работников бюджетной сферы Красноярского края с 1 января 2018 года на 4 прцента по министерству финансов Красноярского края в рамках непрограммных расходов отдельных органов исполнительной власти</t>
  </si>
  <si>
    <t>0110010470</t>
  </si>
  <si>
    <t>Культура (непрограммные расходы)</t>
  </si>
  <si>
    <t>0200000650</t>
  </si>
  <si>
    <t>020000010470</t>
  </si>
  <si>
    <t xml:space="preserve">                    к     решению о бюджете  № 22-57 от 02.04.2018г.</t>
  </si>
  <si>
    <t>№ 22-57 от 02.04.2018г.</t>
  </si>
  <si>
    <t xml:space="preserve"> к   решению о бюджете № 22-57 от 02.04.2018г.</t>
  </si>
  <si>
    <t>к  решению о бюджете  № 22-57 от 02.04.2018г.</t>
  </si>
  <si>
    <t>о бюджете  № 22-57 от 02.04.2018г.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</si>
</sst>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000000"/>
    <numFmt numFmtId="192" formatCode="#,##0.0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6E1FA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187" fontId="15" fillId="33" borderId="13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center" vertical="center" wrapText="1"/>
    </xf>
    <xf numFmtId="187" fontId="15" fillId="34" borderId="13" xfId="0" applyNumberFormat="1" applyFont="1" applyFill="1" applyBorder="1" applyAlignment="1">
      <alignment horizontal="center" vertical="center" wrapText="1"/>
    </xf>
    <xf numFmtId="187" fontId="15" fillId="35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187" fontId="8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2" fontId="11" fillId="0" borderId="13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192" fontId="16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 shrinkToFit="1"/>
    </xf>
    <xf numFmtId="49" fontId="16" fillId="0" borderId="0" xfId="0" applyNumberFormat="1" applyFont="1" applyFill="1" applyBorder="1" applyAlignment="1">
      <alignment horizontal="center" wrapText="1" shrinkToFit="1"/>
    </xf>
    <xf numFmtId="0" fontId="12" fillId="0" borderId="0" xfId="0" applyFont="1" applyFill="1" applyAlignment="1">
      <alignment horizont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top" wrapText="1" shrinkToFit="1"/>
    </xf>
    <xf numFmtId="49" fontId="12" fillId="0" borderId="13" xfId="0" applyNumberFormat="1" applyFont="1" applyFill="1" applyBorder="1" applyAlignment="1">
      <alignment horizontal="center" wrapText="1" shrinkToFit="1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13" xfId="0" applyNumberFormat="1" applyFont="1" applyFill="1" applyBorder="1" applyAlignment="1">
      <alignment vertical="top" wrapText="1"/>
    </xf>
    <xf numFmtId="192" fontId="12" fillId="0" borderId="0" xfId="0" applyNumberFormat="1" applyFont="1" applyFill="1" applyAlignment="1">
      <alignment horizontal="center" wrapText="1"/>
    </xf>
    <xf numFmtId="192" fontId="12" fillId="0" borderId="0" xfId="0" applyNumberFormat="1" applyFont="1" applyFill="1" applyBorder="1" applyAlignment="1">
      <alignment horizontal="right" shrinkToFit="1"/>
    </xf>
    <xf numFmtId="192" fontId="12" fillId="0" borderId="13" xfId="0" applyNumberFormat="1" applyFont="1" applyFill="1" applyBorder="1" applyAlignment="1">
      <alignment horizontal="center" vertical="center" wrapText="1" shrinkToFit="1"/>
    </xf>
    <xf numFmtId="3" fontId="12" fillId="0" borderId="13" xfId="0" applyNumberFormat="1" applyFont="1" applyFill="1" applyBorder="1" applyAlignment="1">
      <alignment horizontal="center" wrapText="1" shrinkToFit="1"/>
    </xf>
    <xf numFmtId="49" fontId="17" fillId="0" borderId="0" xfId="0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 wrapText="1"/>
    </xf>
    <xf numFmtId="0" fontId="18" fillId="0" borderId="0" xfId="0" applyFont="1" applyFill="1" applyAlignment="1">
      <alignment vertical="top" wrapText="1"/>
    </xf>
    <xf numFmtId="192" fontId="18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left" vertical="top" wrapText="1"/>
    </xf>
    <xf numFmtId="4" fontId="12" fillId="0" borderId="0" xfId="0" applyNumberFormat="1" applyFont="1" applyFill="1" applyAlignment="1">
      <alignment horizontal="center" wrapText="1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7" fontId="15" fillId="36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57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vertical="center"/>
    </xf>
    <xf numFmtId="0" fontId="1" fillId="0" borderId="13" xfId="53" applyFont="1" applyFill="1" applyBorder="1" applyAlignment="1">
      <alignment wrapText="1"/>
      <protection/>
    </xf>
    <xf numFmtId="0" fontId="0" fillId="0" borderId="13" xfId="0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58" fillId="0" borderId="13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vertical="distributed" textRotation="90" wrapText="1"/>
    </xf>
    <xf numFmtId="0" fontId="14" fillId="0" borderId="13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88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88" fontId="15" fillId="0" borderId="0" xfId="0" applyNumberFormat="1" applyFont="1" applyFill="1" applyBorder="1" applyAlignment="1">
      <alignment horizontal="right" wrapText="1"/>
    </xf>
    <xf numFmtId="188" fontId="21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left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87" fontId="11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right"/>
    </xf>
    <xf numFmtId="187" fontId="1" fillId="0" borderId="13" xfId="0" applyNumberFormat="1" applyFont="1" applyFill="1" applyBorder="1" applyAlignment="1">
      <alignment wrapText="1"/>
    </xf>
    <xf numFmtId="187" fontId="6" fillId="0" borderId="13" xfId="0" applyNumberFormat="1" applyFont="1" applyFill="1" applyBorder="1" applyAlignment="1">
      <alignment horizontal="center" vertical="center" wrapText="1"/>
    </xf>
    <xf numFmtId="187" fontId="6" fillId="0" borderId="13" xfId="0" applyNumberFormat="1" applyFont="1" applyFill="1" applyBorder="1" applyAlignment="1">
      <alignment horizontal="center" vertical="center"/>
    </xf>
    <xf numFmtId="187" fontId="11" fillId="0" borderId="13" xfId="0" applyNumberFormat="1" applyFont="1" applyBorder="1" applyAlignment="1">
      <alignment/>
    </xf>
    <xf numFmtId="187" fontId="12" fillId="0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7" fontId="9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13" xfId="0" applyFont="1" applyBorder="1" applyAlignment="1">
      <alignment wrapText="1"/>
    </xf>
    <xf numFmtId="0" fontId="14" fillId="0" borderId="13" xfId="0" applyNumberFormat="1" applyFont="1" applyFill="1" applyBorder="1" applyAlignment="1">
      <alignment wrapText="1"/>
    </xf>
    <xf numFmtId="0" fontId="11" fillId="0" borderId="13" xfId="0" applyNumberFormat="1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center"/>
    </xf>
    <xf numFmtId="0" fontId="58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wrapText="1"/>
    </xf>
    <xf numFmtId="0" fontId="14" fillId="0" borderId="13" xfId="0" applyNumberFormat="1" applyFont="1" applyFill="1" applyBorder="1" applyAlignment="1">
      <alignment horizontal="left" wrapText="1"/>
    </xf>
    <xf numFmtId="0" fontId="14" fillId="0" borderId="13" xfId="53" applyFont="1" applyFill="1" applyBorder="1" applyAlignment="1">
      <alignment wrapText="1"/>
      <protection/>
    </xf>
    <xf numFmtId="0" fontId="14" fillId="0" borderId="2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192" fontId="16" fillId="0" borderId="0" xfId="0" applyNumberFormat="1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 shrinkToFit="1"/>
    </xf>
    <xf numFmtId="49" fontId="12" fillId="0" borderId="13" xfId="0" applyNumberFormat="1" applyFont="1" applyFill="1" applyBorder="1" applyAlignment="1">
      <alignment horizontal="center" vertical="center" wrapText="1" shrinkToFit="1"/>
    </xf>
    <xf numFmtId="192" fontId="12" fillId="0" borderId="13" xfId="0" applyNumberFormat="1" applyFont="1" applyFill="1" applyBorder="1" applyAlignment="1">
      <alignment horizontal="center" vertical="center" wrapText="1" shrinkToFit="1"/>
    </xf>
    <xf numFmtId="49" fontId="12" fillId="0" borderId="13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1;&#1070;&#1076;&#1078;&#1077;&#1090;%20&#1088;&#1072;&#1081;&#1086;&#1085;&#1072;%20&#1085;&#1072;%202014%20&#1075;&#1086;&#1076;\24&#1042;&#1077;&#1076;&#1086;&#1084;%20&#1092;&#1091;&#1085;&#1082;&#109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1">
        <row r="13">
          <cell r="K13">
            <v>30948.469999999998</v>
          </cell>
        </row>
        <row r="95">
          <cell r="I95">
            <v>8703</v>
          </cell>
          <cell r="J95">
            <v>240</v>
          </cell>
          <cell r="K95">
            <v>1500</v>
          </cell>
        </row>
        <row r="147">
          <cell r="K147">
            <v>6256.59</v>
          </cell>
        </row>
        <row r="172">
          <cell r="K172">
            <v>8427.22</v>
          </cell>
        </row>
        <row r="180">
          <cell r="I180" t="str">
            <v>00 21</v>
          </cell>
          <cell r="J180">
            <v>240</v>
          </cell>
          <cell r="K180">
            <v>1663.23</v>
          </cell>
        </row>
        <row r="194">
          <cell r="I194" t="str">
            <v>8530</v>
          </cell>
          <cell r="J194" t="str">
            <v>540</v>
          </cell>
          <cell r="K194">
            <v>1000</v>
          </cell>
        </row>
        <row r="217">
          <cell r="K217">
            <v>1017.8</v>
          </cell>
        </row>
        <row r="325">
          <cell r="K325">
            <v>57894.810000000005</v>
          </cell>
        </row>
        <row r="448">
          <cell r="K448">
            <v>852.2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53">
      <selection activeCell="B6" sqref="B6:M6"/>
    </sheetView>
  </sheetViews>
  <sheetFormatPr defaultColWidth="9.00390625" defaultRowHeight="12.75"/>
  <cols>
    <col min="1" max="1" width="3.75390625" style="1" customWidth="1"/>
    <col min="2" max="2" width="3.875" style="1" customWidth="1"/>
    <col min="3" max="5" width="2.375" style="1" customWidth="1"/>
    <col min="6" max="6" width="3.875" style="1" customWidth="1"/>
    <col min="7" max="7" width="4.875" style="1" customWidth="1"/>
    <col min="8" max="8" width="4.75390625" style="1" customWidth="1"/>
    <col min="9" max="9" width="3.75390625" style="1" customWidth="1"/>
    <col min="10" max="10" width="46.125" style="86" customWidth="1"/>
    <col min="11" max="11" width="9.375" style="86" hidden="1" customWidth="1"/>
    <col min="12" max="12" width="9.375" style="86" customWidth="1"/>
    <col min="13" max="13" width="10.125" style="1" customWidth="1"/>
    <col min="14" max="16384" width="9.125" style="1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170" t="s">
        <v>311</v>
      </c>
      <c r="K1" s="170"/>
      <c r="L1" s="170"/>
      <c r="M1" s="170"/>
      <c r="N1" s="78"/>
    </row>
    <row r="2" spans="2:14" ht="12.75">
      <c r="B2" s="2"/>
      <c r="C2" s="2"/>
      <c r="D2" s="2"/>
      <c r="E2" s="2"/>
      <c r="F2" s="2"/>
      <c r="G2" s="2"/>
      <c r="H2" s="2"/>
      <c r="I2" s="2"/>
      <c r="J2" s="170" t="s">
        <v>343</v>
      </c>
      <c r="K2" s="170"/>
      <c r="L2" s="170"/>
      <c r="M2" s="170"/>
      <c r="N2" s="78"/>
    </row>
    <row r="3" spans="2:14" ht="12.75">
      <c r="B3" s="76"/>
      <c r="C3" s="76"/>
      <c r="D3" s="76"/>
      <c r="E3" s="76"/>
      <c r="F3" s="76"/>
      <c r="G3" s="76"/>
      <c r="H3" s="76"/>
      <c r="I3" s="76"/>
      <c r="J3" s="170"/>
      <c r="K3" s="170"/>
      <c r="L3" s="170"/>
      <c r="M3" s="170"/>
      <c r="N3" s="78"/>
    </row>
    <row r="4" spans="2:14" ht="12.75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8"/>
    </row>
    <row r="5" spans="2:14" ht="12.75" customHeight="1">
      <c r="B5" s="2"/>
      <c r="C5" s="2"/>
      <c r="D5" s="2"/>
      <c r="E5" s="2"/>
      <c r="F5" s="2"/>
      <c r="G5" s="2"/>
      <c r="H5" s="2"/>
      <c r="I5" s="2"/>
      <c r="J5" s="170"/>
      <c r="K5" s="170"/>
      <c r="L5" s="170"/>
      <c r="M5" s="170"/>
      <c r="N5" s="78"/>
    </row>
    <row r="6" spans="2:14" ht="12.7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78"/>
    </row>
    <row r="7" spans="2:14" ht="12.75" customHeight="1">
      <c r="B7" s="150" t="s">
        <v>266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78"/>
    </row>
    <row r="8" spans="2:14" ht="12.75" customHeight="1">
      <c r="B8" s="168"/>
      <c r="C8" s="168"/>
      <c r="D8" s="168"/>
      <c r="E8" s="168"/>
      <c r="F8" s="168"/>
      <c r="G8" s="168"/>
      <c r="H8" s="168"/>
      <c r="I8" s="168"/>
      <c r="J8" s="169"/>
      <c r="K8" s="169"/>
      <c r="L8" s="169"/>
      <c r="M8" s="169"/>
      <c r="N8" s="78"/>
    </row>
    <row r="9" spans="1:14" ht="12.75" customHeight="1">
      <c r="A9" s="167" t="s">
        <v>55</v>
      </c>
      <c r="B9" s="166" t="s">
        <v>31</v>
      </c>
      <c r="C9" s="166"/>
      <c r="D9" s="166"/>
      <c r="E9" s="166"/>
      <c r="F9" s="166"/>
      <c r="G9" s="166"/>
      <c r="H9" s="166"/>
      <c r="I9" s="166"/>
      <c r="J9" s="164" t="s">
        <v>6</v>
      </c>
      <c r="K9" s="80"/>
      <c r="L9" s="164" t="s">
        <v>267</v>
      </c>
      <c r="M9" s="164" t="s">
        <v>268</v>
      </c>
      <c r="N9" s="164" t="s">
        <v>269</v>
      </c>
    </row>
    <row r="10" spans="1:14" ht="126" customHeight="1">
      <c r="A10" s="167"/>
      <c r="B10" s="100" t="s">
        <v>32</v>
      </c>
      <c r="C10" s="100" t="s">
        <v>33</v>
      </c>
      <c r="D10" s="100" t="s">
        <v>34</v>
      </c>
      <c r="E10" s="100" t="s">
        <v>35</v>
      </c>
      <c r="F10" s="100" t="s">
        <v>36</v>
      </c>
      <c r="G10" s="100" t="s">
        <v>37</v>
      </c>
      <c r="H10" s="100" t="s">
        <v>38</v>
      </c>
      <c r="I10" s="101" t="s">
        <v>39</v>
      </c>
      <c r="J10" s="165"/>
      <c r="K10" s="79" t="s">
        <v>8</v>
      </c>
      <c r="L10" s="165"/>
      <c r="M10" s="165"/>
      <c r="N10" s="165"/>
    </row>
    <row r="11" spans="1:14" ht="12.75">
      <c r="A11" s="98">
        <v>1</v>
      </c>
      <c r="B11" s="63" t="s">
        <v>0</v>
      </c>
      <c r="C11" s="63" t="s">
        <v>162</v>
      </c>
      <c r="D11" s="63" t="s">
        <v>40</v>
      </c>
      <c r="E11" s="63" t="s">
        <v>40</v>
      </c>
      <c r="F11" s="63" t="s">
        <v>41</v>
      </c>
      <c r="G11" s="63" t="s">
        <v>40</v>
      </c>
      <c r="H11" s="63" t="s">
        <v>42</v>
      </c>
      <c r="I11" s="63" t="s">
        <v>41</v>
      </c>
      <c r="J11" s="99" t="s">
        <v>224</v>
      </c>
      <c r="K11" s="65">
        <v>57027</v>
      </c>
      <c r="L11" s="143">
        <f>L14+L15+L21+L30+L28</f>
        <v>348.43999999999994</v>
      </c>
      <c r="M11" s="143">
        <f>M14+M15+M21+M30+M28</f>
        <v>340.43999999999994</v>
      </c>
      <c r="N11" s="143">
        <f>N14+N15+N21+N30+N28</f>
        <v>340.43999999999994</v>
      </c>
    </row>
    <row r="12" spans="1:14" ht="12.75">
      <c r="A12" s="98">
        <v>2</v>
      </c>
      <c r="B12" s="63" t="s">
        <v>41</v>
      </c>
      <c r="C12" s="63" t="s">
        <v>43</v>
      </c>
      <c r="D12" s="63" t="s">
        <v>44</v>
      </c>
      <c r="E12" s="63" t="s">
        <v>40</v>
      </c>
      <c r="F12" s="63" t="s">
        <v>41</v>
      </c>
      <c r="G12" s="63" t="s">
        <v>40</v>
      </c>
      <c r="H12" s="63" t="s">
        <v>42</v>
      </c>
      <c r="I12" s="63" t="s">
        <v>41</v>
      </c>
      <c r="J12" s="99" t="s">
        <v>223</v>
      </c>
      <c r="K12" s="65"/>
      <c r="L12" s="143">
        <v>84</v>
      </c>
      <c r="M12" s="143">
        <v>84</v>
      </c>
      <c r="N12" s="143">
        <v>84</v>
      </c>
    </row>
    <row r="13" spans="1:14" ht="12.75">
      <c r="A13" s="98">
        <v>3</v>
      </c>
      <c r="B13" s="63" t="s">
        <v>57</v>
      </c>
      <c r="C13" s="63" t="s">
        <v>43</v>
      </c>
      <c r="D13" s="63" t="s">
        <v>44</v>
      </c>
      <c r="E13" s="63" t="s">
        <v>47</v>
      </c>
      <c r="F13" s="63" t="s">
        <v>41</v>
      </c>
      <c r="G13" s="63" t="s">
        <v>44</v>
      </c>
      <c r="H13" s="63" t="s">
        <v>42</v>
      </c>
      <c r="I13" s="63" t="s">
        <v>46</v>
      </c>
      <c r="J13" s="163" t="s">
        <v>225</v>
      </c>
      <c r="K13" s="65"/>
      <c r="L13" s="143">
        <v>84</v>
      </c>
      <c r="M13" s="143">
        <v>84</v>
      </c>
      <c r="N13" s="143">
        <v>84</v>
      </c>
    </row>
    <row r="14" spans="1:14" ht="59.25" customHeight="1">
      <c r="A14" s="98">
        <v>4</v>
      </c>
      <c r="B14" s="63" t="s">
        <v>57</v>
      </c>
      <c r="C14" s="63" t="s">
        <v>43</v>
      </c>
      <c r="D14" s="63" t="s">
        <v>44</v>
      </c>
      <c r="E14" s="63" t="s">
        <v>47</v>
      </c>
      <c r="F14" s="63" t="s">
        <v>45</v>
      </c>
      <c r="G14" s="63" t="s">
        <v>44</v>
      </c>
      <c r="H14" s="63" t="s">
        <v>42</v>
      </c>
      <c r="I14" s="63" t="s">
        <v>46</v>
      </c>
      <c r="J14" s="160" t="s">
        <v>136</v>
      </c>
      <c r="K14" s="65">
        <v>26086</v>
      </c>
      <c r="L14" s="143">
        <v>84</v>
      </c>
      <c r="M14" s="143">
        <v>84</v>
      </c>
      <c r="N14" s="143">
        <v>84</v>
      </c>
    </row>
    <row r="15" spans="1:14" ht="22.5" customHeight="1">
      <c r="A15" s="98">
        <v>5</v>
      </c>
      <c r="B15" s="82" t="s">
        <v>41</v>
      </c>
      <c r="C15" s="82" t="s">
        <v>43</v>
      </c>
      <c r="D15" s="82" t="s">
        <v>59</v>
      </c>
      <c r="E15" s="82" t="s">
        <v>40</v>
      </c>
      <c r="F15" s="82" t="s">
        <v>41</v>
      </c>
      <c r="G15" s="82" t="s">
        <v>40</v>
      </c>
      <c r="H15" s="82" t="s">
        <v>42</v>
      </c>
      <c r="I15" s="82" t="s">
        <v>41</v>
      </c>
      <c r="J15" s="83" t="s">
        <v>91</v>
      </c>
      <c r="K15" s="81"/>
      <c r="L15" s="143">
        <f>L16</f>
        <v>212.29999999999998</v>
      </c>
      <c r="M15" s="143">
        <f>M16</f>
        <v>212.29999999999998</v>
      </c>
      <c r="N15" s="143">
        <f>N16</f>
        <v>212.29999999999998</v>
      </c>
    </row>
    <row r="16" spans="1:14" ht="21" customHeight="1">
      <c r="A16" s="98">
        <v>6</v>
      </c>
      <c r="B16" s="82" t="s">
        <v>97</v>
      </c>
      <c r="C16" s="82" t="s">
        <v>43</v>
      </c>
      <c r="D16" s="82" t="s">
        <v>59</v>
      </c>
      <c r="E16" s="82" t="s">
        <v>47</v>
      </c>
      <c r="F16" s="82" t="s">
        <v>41</v>
      </c>
      <c r="G16" s="82" t="s">
        <v>44</v>
      </c>
      <c r="H16" s="82" t="s">
        <v>42</v>
      </c>
      <c r="I16" s="82" t="s">
        <v>46</v>
      </c>
      <c r="J16" s="162" t="s">
        <v>92</v>
      </c>
      <c r="K16" s="81"/>
      <c r="L16" s="143">
        <f>L17+L18+L19+L20</f>
        <v>212.29999999999998</v>
      </c>
      <c r="M16" s="143">
        <f>M17+M18+M19+M20</f>
        <v>212.29999999999998</v>
      </c>
      <c r="N16" s="143">
        <f>N17+N18+N19+N20</f>
        <v>212.29999999999998</v>
      </c>
    </row>
    <row r="17" spans="1:14" ht="61.5" customHeight="1">
      <c r="A17" s="98">
        <v>7</v>
      </c>
      <c r="B17" s="82" t="s">
        <v>97</v>
      </c>
      <c r="C17" s="82" t="s">
        <v>43</v>
      </c>
      <c r="D17" s="82" t="s">
        <v>59</v>
      </c>
      <c r="E17" s="82" t="s">
        <v>47</v>
      </c>
      <c r="F17" s="82" t="s">
        <v>93</v>
      </c>
      <c r="G17" s="82" t="s">
        <v>44</v>
      </c>
      <c r="H17" s="82" t="s">
        <v>42</v>
      </c>
      <c r="I17" s="82" t="s">
        <v>46</v>
      </c>
      <c r="J17" s="162" t="s">
        <v>226</v>
      </c>
      <c r="K17" s="81"/>
      <c r="L17" s="143">
        <v>80.1</v>
      </c>
      <c r="M17" s="143">
        <v>80.1</v>
      </c>
      <c r="N17" s="143">
        <v>80.1</v>
      </c>
    </row>
    <row r="18" spans="1:14" ht="72" customHeight="1">
      <c r="A18" s="98">
        <v>8</v>
      </c>
      <c r="B18" s="82" t="s">
        <v>97</v>
      </c>
      <c r="C18" s="82" t="s">
        <v>43</v>
      </c>
      <c r="D18" s="82" t="s">
        <v>59</v>
      </c>
      <c r="E18" s="82" t="s">
        <v>47</v>
      </c>
      <c r="F18" s="82" t="s">
        <v>94</v>
      </c>
      <c r="G18" s="82" t="s">
        <v>44</v>
      </c>
      <c r="H18" s="82" t="s">
        <v>42</v>
      </c>
      <c r="I18" s="82" t="s">
        <v>46</v>
      </c>
      <c r="J18" s="162" t="s">
        <v>227</v>
      </c>
      <c r="K18" s="81"/>
      <c r="L18" s="143">
        <v>0.6</v>
      </c>
      <c r="M18" s="143">
        <v>0.6</v>
      </c>
      <c r="N18" s="143">
        <v>0.6</v>
      </c>
    </row>
    <row r="19" spans="1:14" ht="65.25" customHeight="1">
      <c r="A19" s="98">
        <v>9</v>
      </c>
      <c r="B19" s="82" t="s">
        <v>97</v>
      </c>
      <c r="C19" s="82" t="s">
        <v>43</v>
      </c>
      <c r="D19" s="82" t="s">
        <v>59</v>
      </c>
      <c r="E19" s="82" t="s">
        <v>47</v>
      </c>
      <c r="F19" s="82" t="s">
        <v>95</v>
      </c>
      <c r="G19" s="82" t="s">
        <v>44</v>
      </c>
      <c r="H19" s="82" t="s">
        <v>42</v>
      </c>
      <c r="I19" s="82" t="s">
        <v>46</v>
      </c>
      <c r="J19" s="162" t="s">
        <v>228</v>
      </c>
      <c r="K19" s="81"/>
      <c r="L19" s="143">
        <v>145.6</v>
      </c>
      <c r="M19" s="143">
        <v>145.6</v>
      </c>
      <c r="N19" s="143">
        <v>145.6</v>
      </c>
    </row>
    <row r="20" spans="1:14" ht="57.75" customHeight="1">
      <c r="A20" s="98">
        <v>10</v>
      </c>
      <c r="B20" s="82" t="s">
        <v>97</v>
      </c>
      <c r="C20" s="82" t="s">
        <v>43</v>
      </c>
      <c r="D20" s="82" t="s">
        <v>59</v>
      </c>
      <c r="E20" s="82" t="s">
        <v>47</v>
      </c>
      <c r="F20" s="82" t="s">
        <v>96</v>
      </c>
      <c r="G20" s="82" t="s">
        <v>44</v>
      </c>
      <c r="H20" s="82" t="s">
        <v>42</v>
      </c>
      <c r="I20" s="82" t="s">
        <v>46</v>
      </c>
      <c r="J20" s="162" t="s">
        <v>229</v>
      </c>
      <c r="K20" s="81"/>
      <c r="L20" s="143">
        <v>-14</v>
      </c>
      <c r="M20" s="143">
        <v>-14</v>
      </c>
      <c r="N20" s="143">
        <v>-14</v>
      </c>
    </row>
    <row r="21" spans="1:14" ht="12.75">
      <c r="A21" s="98">
        <v>11</v>
      </c>
      <c r="B21" s="63" t="s">
        <v>56</v>
      </c>
      <c r="C21" s="63" t="s">
        <v>43</v>
      </c>
      <c r="D21" s="63" t="s">
        <v>49</v>
      </c>
      <c r="E21" s="63" t="s">
        <v>40</v>
      </c>
      <c r="F21" s="63" t="s">
        <v>41</v>
      </c>
      <c r="G21" s="63" t="s">
        <v>40</v>
      </c>
      <c r="H21" s="63" t="s">
        <v>42</v>
      </c>
      <c r="I21" s="63" t="s">
        <v>41</v>
      </c>
      <c r="J21" s="64" t="s">
        <v>1</v>
      </c>
      <c r="K21" s="65">
        <v>2305</v>
      </c>
      <c r="L21" s="143">
        <v>14.14</v>
      </c>
      <c r="M21" s="143">
        <v>14.14</v>
      </c>
      <c r="N21" s="143">
        <v>14.14</v>
      </c>
    </row>
    <row r="22" spans="1:14" ht="12.75">
      <c r="A22" s="98">
        <v>12</v>
      </c>
      <c r="B22" s="63" t="s">
        <v>57</v>
      </c>
      <c r="C22" s="63" t="s">
        <v>43</v>
      </c>
      <c r="D22" s="63" t="s">
        <v>49</v>
      </c>
      <c r="E22" s="63" t="s">
        <v>44</v>
      </c>
      <c r="F22" s="63" t="s">
        <v>41</v>
      </c>
      <c r="G22" s="63" t="s">
        <v>40</v>
      </c>
      <c r="H22" s="63" t="s">
        <v>42</v>
      </c>
      <c r="I22" s="63" t="s">
        <v>46</v>
      </c>
      <c r="J22" s="160" t="s">
        <v>230</v>
      </c>
      <c r="K22" s="65"/>
      <c r="L22" s="143">
        <v>8.14</v>
      </c>
      <c r="M22" s="143">
        <v>8.14</v>
      </c>
      <c r="N22" s="143">
        <v>8.14</v>
      </c>
    </row>
    <row r="23" spans="1:14" ht="35.25" customHeight="1">
      <c r="A23" s="98">
        <v>13</v>
      </c>
      <c r="B23" s="63" t="s">
        <v>57</v>
      </c>
      <c r="C23" s="63" t="s">
        <v>43</v>
      </c>
      <c r="D23" s="63" t="s">
        <v>49</v>
      </c>
      <c r="E23" s="63" t="s">
        <v>44</v>
      </c>
      <c r="F23" s="63" t="s">
        <v>48</v>
      </c>
      <c r="G23" s="63" t="s">
        <v>171</v>
      </c>
      <c r="H23" s="63" t="s">
        <v>42</v>
      </c>
      <c r="I23" s="63" t="s">
        <v>46</v>
      </c>
      <c r="J23" s="160" t="s">
        <v>231</v>
      </c>
      <c r="K23" s="65">
        <v>2305</v>
      </c>
      <c r="L23" s="143">
        <v>8.14</v>
      </c>
      <c r="M23" s="143">
        <v>8.14</v>
      </c>
      <c r="N23" s="143">
        <v>8.14</v>
      </c>
    </row>
    <row r="24" spans="1:14" ht="12.75">
      <c r="A24" s="98">
        <v>14</v>
      </c>
      <c r="B24" s="63" t="s">
        <v>41</v>
      </c>
      <c r="C24" s="63" t="s">
        <v>43</v>
      </c>
      <c r="D24" s="63" t="s">
        <v>49</v>
      </c>
      <c r="E24" s="63" t="s">
        <v>49</v>
      </c>
      <c r="F24" s="63" t="s">
        <v>41</v>
      </c>
      <c r="G24" s="63" t="s">
        <v>40</v>
      </c>
      <c r="H24" s="63" t="s">
        <v>42</v>
      </c>
      <c r="I24" s="63" t="s">
        <v>46</v>
      </c>
      <c r="J24" s="161" t="s">
        <v>5</v>
      </c>
      <c r="K24" s="81"/>
      <c r="L24" s="143">
        <f>L26</f>
        <v>6</v>
      </c>
      <c r="M24" s="143">
        <v>6</v>
      </c>
      <c r="N24" s="143">
        <v>6</v>
      </c>
    </row>
    <row r="25" spans="1:14" ht="12.75">
      <c r="A25" s="98">
        <v>15</v>
      </c>
      <c r="B25" s="63" t="s">
        <v>57</v>
      </c>
      <c r="C25" s="63" t="s">
        <v>43</v>
      </c>
      <c r="D25" s="63" t="s">
        <v>49</v>
      </c>
      <c r="E25" s="63" t="s">
        <v>49</v>
      </c>
      <c r="F25" s="63" t="s">
        <v>232</v>
      </c>
      <c r="G25" s="63" t="s">
        <v>40</v>
      </c>
      <c r="H25" s="63" t="s">
        <v>42</v>
      </c>
      <c r="I25" s="63" t="s">
        <v>46</v>
      </c>
      <c r="J25" s="161" t="s">
        <v>233</v>
      </c>
      <c r="K25" s="81"/>
      <c r="L25" s="143">
        <v>6</v>
      </c>
      <c r="M25" s="143">
        <v>6</v>
      </c>
      <c r="N25" s="143">
        <v>6</v>
      </c>
    </row>
    <row r="26" spans="1:14" ht="36" customHeight="1">
      <c r="A26" s="98">
        <v>16</v>
      </c>
      <c r="B26" s="63" t="s">
        <v>57</v>
      </c>
      <c r="C26" s="63" t="s">
        <v>43</v>
      </c>
      <c r="D26" s="63" t="s">
        <v>49</v>
      </c>
      <c r="E26" s="63" t="s">
        <v>49</v>
      </c>
      <c r="F26" s="63" t="s">
        <v>170</v>
      </c>
      <c r="G26" s="63" t="s">
        <v>171</v>
      </c>
      <c r="H26" s="63" t="s">
        <v>42</v>
      </c>
      <c r="I26" s="63" t="s">
        <v>46</v>
      </c>
      <c r="J26" s="152" t="s">
        <v>234</v>
      </c>
      <c r="K26" s="81"/>
      <c r="L26" s="143">
        <v>6</v>
      </c>
      <c r="M26" s="143">
        <v>6</v>
      </c>
      <c r="N26" s="143">
        <v>6</v>
      </c>
    </row>
    <row r="27" spans="1:14" ht="24" customHeight="1">
      <c r="A27" s="98">
        <v>17</v>
      </c>
      <c r="B27" s="63" t="s">
        <v>41</v>
      </c>
      <c r="C27" s="63" t="s">
        <v>43</v>
      </c>
      <c r="D27" s="63" t="s">
        <v>270</v>
      </c>
      <c r="E27" s="63" t="s">
        <v>40</v>
      </c>
      <c r="F27" s="63" t="s">
        <v>41</v>
      </c>
      <c r="G27" s="63" t="s">
        <v>40</v>
      </c>
      <c r="H27" s="63" t="s">
        <v>42</v>
      </c>
      <c r="I27" s="63" t="s">
        <v>41</v>
      </c>
      <c r="J27" s="152" t="s">
        <v>271</v>
      </c>
      <c r="K27" s="81"/>
      <c r="L27" s="143">
        <v>8</v>
      </c>
      <c r="M27" s="143"/>
      <c r="N27" s="143"/>
    </row>
    <row r="28" spans="1:14" ht="36" customHeight="1">
      <c r="A28" s="98">
        <v>18</v>
      </c>
      <c r="B28" s="63" t="s">
        <v>41</v>
      </c>
      <c r="C28" s="63" t="s">
        <v>43</v>
      </c>
      <c r="D28" s="63" t="s">
        <v>270</v>
      </c>
      <c r="E28" s="63" t="s">
        <v>61</v>
      </c>
      <c r="F28" s="63" t="s">
        <v>41</v>
      </c>
      <c r="G28" s="63" t="s">
        <v>40</v>
      </c>
      <c r="H28" s="63" t="s">
        <v>42</v>
      </c>
      <c r="I28" s="63" t="s">
        <v>46</v>
      </c>
      <c r="J28" s="152" t="s">
        <v>273</v>
      </c>
      <c r="K28" s="81"/>
      <c r="L28" s="143">
        <v>8</v>
      </c>
      <c r="M28" s="143"/>
      <c r="N28" s="143"/>
    </row>
    <row r="29" spans="1:14" ht="66.75" customHeight="1">
      <c r="A29" s="98">
        <v>19</v>
      </c>
      <c r="B29" s="63" t="s">
        <v>172</v>
      </c>
      <c r="C29" s="63" t="s">
        <v>43</v>
      </c>
      <c r="D29" s="63" t="s">
        <v>270</v>
      </c>
      <c r="E29" s="63" t="s">
        <v>61</v>
      </c>
      <c r="F29" s="63" t="s">
        <v>272</v>
      </c>
      <c r="G29" s="63" t="s">
        <v>44</v>
      </c>
      <c r="H29" s="63" t="s">
        <v>42</v>
      </c>
      <c r="I29" s="63" t="s">
        <v>46</v>
      </c>
      <c r="J29" s="152" t="s">
        <v>274</v>
      </c>
      <c r="K29" s="81"/>
      <c r="L29" s="143">
        <v>8</v>
      </c>
      <c r="M29" s="143"/>
      <c r="N29" s="143"/>
    </row>
    <row r="30" spans="1:14" ht="42" customHeight="1">
      <c r="A30" s="98">
        <v>20</v>
      </c>
      <c r="B30" s="63" t="s">
        <v>41</v>
      </c>
      <c r="C30" s="63" t="s">
        <v>43</v>
      </c>
      <c r="D30" s="63" t="s">
        <v>50</v>
      </c>
      <c r="E30" s="63" t="s">
        <v>40</v>
      </c>
      <c r="F30" s="63" t="s">
        <v>41</v>
      </c>
      <c r="G30" s="63" t="s">
        <v>40</v>
      </c>
      <c r="H30" s="63" t="s">
        <v>42</v>
      </c>
      <c r="I30" s="63" t="s">
        <v>41</v>
      </c>
      <c r="J30" s="64" t="s">
        <v>2</v>
      </c>
      <c r="K30" s="65">
        <v>11557</v>
      </c>
      <c r="L30" s="143">
        <f>L33</f>
        <v>30</v>
      </c>
      <c r="M30" s="143">
        <f>M33</f>
        <v>30</v>
      </c>
      <c r="N30" s="143">
        <f>N33</f>
        <v>30</v>
      </c>
    </row>
    <row r="31" spans="1:14" ht="75" customHeight="1">
      <c r="A31" s="98">
        <v>21</v>
      </c>
      <c r="B31" s="63" t="s">
        <v>41</v>
      </c>
      <c r="C31" s="63" t="s">
        <v>43</v>
      </c>
      <c r="D31" s="63" t="s">
        <v>50</v>
      </c>
      <c r="E31" s="63" t="s">
        <v>64</v>
      </c>
      <c r="F31" s="63" t="s">
        <v>41</v>
      </c>
      <c r="G31" s="63" t="s">
        <v>40</v>
      </c>
      <c r="H31" s="63" t="s">
        <v>42</v>
      </c>
      <c r="I31" s="63" t="s">
        <v>51</v>
      </c>
      <c r="J31" s="160" t="s">
        <v>235</v>
      </c>
      <c r="K31" s="65"/>
      <c r="L31" s="143">
        <v>30</v>
      </c>
      <c r="M31" s="143">
        <v>30</v>
      </c>
      <c r="N31" s="143">
        <v>30</v>
      </c>
    </row>
    <row r="32" spans="1:14" ht="72.75" customHeight="1">
      <c r="A32" s="98">
        <v>22</v>
      </c>
      <c r="B32" s="63" t="s">
        <v>41</v>
      </c>
      <c r="C32" s="63" t="s">
        <v>43</v>
      </c>
      <c r="D32" s="63" t="s">
        <v>50</v>
      </c>
      <c r="E32" s="63" t="s">
        <v>64</v>
      </c>
      <c r="F32" s="63" t="s">
        <v>232</v>
      </c>
      <c r="G32" s="63" t="s">
        <v>40</v>
      </c>
      <c r="H32" s="63" t="s">
        <v>42</v>
      </c>
      <c r="I32" s="63" t="s">
        <v>51</v>
      </c>
      <c r="J32" s="160" t="s">
        <v>236</v>
      </c>
      <c r="K32" s="65"/>
      <c r="L32" s="143">
        <v>30</v>
      </c>
      <c r="M32" s="143">
        <v>30</v>
      </c>
      <c r="N32" s="143">
        <v>30</v>
      </c>
    </row>
    <row r="33" spans="1:14" ht="77.25" customHeight="1">
      <c r="A33" s="98">
        <v>23</v>
      </c>
      <c r="B33" s="63" t="s">
        <v>172</v>
      </c>
      <c r="C33" s="63" t="s">
        <v>43</v>
      </c>
      <c r="D33" s="63" t="s">
        <v>50</v>
      </c>
      <c r="E33" s="63" t="s">
        <v>64</v>
      </c>
      <c r="F33" s="63" t="s">
        <v>139</v>
      </c>
      <c r="G33" s="63" t="s">
        <v>171</v>
      </c>
      <c r="H33" s="63" t="s">
        <v>42</v>
      </c>
      <c r="I33" s="63" t="s">
        <v>51</v>
      </c>
      <c r="J33" s="160" t="s">
        <v>237</v>
      </c>
      <c r="K33" s="65"/>
      <c r="L33" s="143">
        <v>30</v>
      </c>
      <c r="M33" s="143">
        <v>30</v>
      </c>
      <c r="N33" s="143">
        <v>30</v>
      </c>
    </row>
    <row r="34" spans="1:14" ht="12.75">
      <c r="A34" s="98">
        <v>24</v>
      </c>
      <c r="B34" s="63" t="s">
        <v>56</v>
      </c>
      <c r="C34" s="63" t="s">
        <v>52</v>
      </c>
      <c r="D34" s="63" t="s">
        <v>40</v>
      </c>
      <c r="E34" s="63" t="s">
        <v>40</v>
      </c>
      <c r="F34" s="63" t="s">
        <v>41</v>
      </c>
      <c r="G34" s="63" t="s">
        <v>40</v>
      </c>
      <c r="H34" s="63" t="s">
        <v>42</v>
      </c>
      <c r="I34" s="63" t="s">
        <v>41</v>
      </c>
      <c r="J34" s="64" t="s">
        <v>3</v>
      </c>
      <c r="K34" s="64"/>
      <c r="L34" s="143">
        <f>L35</f>
        <v>12044.34</v>
      </c>
      <c r="M34" s="143">
        <f>M35</f>
        <v>11214.723</v>
      </c>
      <c r="N34" s="143">
        <f>N35</f>
        <v>11217.723</v>
      </c>
    </row>
    <row r="35" spans="1:14" ht="23.25" customHeight="1">
      <c r="A35" s="98">
        <v>25</v>
      </c>
      <c r="B35" s="63" t="s">
        <v>41</v>
      </c>
      <c r="C35" s="63" t="s">
        <v>52</v>
      </c>
      <c r="D35" s="63" t="s">
        <v>47</v>
      </c>
      <c r="E35" s="63" t="s">
        <v>40</v>
      </c>
      <c r="F35" s="63" t="s">
        <v>41</v>
      </c>
      <c r="G35" s="63" t="s">
        <v>40</v>
      </c>
      <c r="H35" s="63" t="s">
        <v>42</v>
      </c>
      <c r="I35" s="63" t="s">
        <v>41</v>
      </c>
      <c r="J35" s="64" t="s">
        <v>137</v>
      </c>
      <c r="K35" s="64"/>
      <c r="L35" s="143">
        <f>L36+L40+L47</f>
        <v>12044.34</v>
      </c>
      <c r="M35" s="143">
        <f>M36+M40+M47</f>
        <v>11214.723</v>
      </c>
      <c r="N35" s="143">
        <f>N36+N40+N47</f>
        <v>11217.723</v>
      </c>
    </row>
    <row r="36" spans="1:14" ht="23.25" customHeight="1">
      <c r="A36" s="98">
        <v>26</v>
      </c>
      <c r="B36" s="63" t="s">
        <v>41</v>
      </c>
      <c r="C36" s="63" t="s">
        <v>52</v>
      </c>
      <c r="D36" s="63" t="s">
        <v>47</v>
      </c>
      <c r="E36" s="63" t="s">
        <v>171</v>
      </c>
      <c r="F36" s="63" t="s">
        <v>41</v>
      </c>
      <c r="G36" s="63" t="s">
        <v>40</v>
      </c>
      <c r="H36" s="63" t="s">
        <v>42</v>
      </c>
      <c r="I36" s="63" t="s">
        <v>53</v>
      </c>
      <c r="J36" s="160" t="s">
        <v>264</v>
      </c>
      <c r="K36" s="64"/>
      <c r="L36" s="143">
        <f>L37</f>
        <v>3041.691</v>
      </c>
      <c r="M36" s="143">
        <v>2906.533</v>
      </c>
      <c r="N36" s="143">
        <v>2906.533</v>
      </c>
    </row>
    <row r="37" spans="1:14" ht="17.25" customHeight="1">
      <c r="A37" s="98">
        <v>27</v>
      </c>
      <c r="B37" s="63" t="s">
        <v>41</v>
      </c>
      <c r="C37" s="63" t="s">
        <v>52</v>
      </c>
      <c r="D37" s="63" t="s">
        <v>47</v>
      </c>
      <c r="E37" s="63" t="s">
        <v>254</v>
      </c>
      <c r="F37" s="63" t="s">
        <v>58</v>
      </c>
      <c r="G37" s="63" t="s">
        <v>40</v>
      </c>
      <c r="H37" s="63" t="s">
        <v>42</v>
      </c>
      <c r="I37" s="63" t="s">
        <v>53</v>
      </c>
      <c r="J37" s="160" t="s">
        <v>238</v>
      </c>
      <c r="K37" s="64"/>
      <c r="L37" s="143">
        <f>L38+L39</f>
        <v>3041.691</v>
      </c>
      <c r="M37" s="143">
        <f>M38+M39</f>
        <v>2906.533</v>
      </c>
      <c r="N37" s="143">
        <f>N38+N39</f>
        <v>2906.533</v>
      </c>
    </row>
    <row r="38" spans="1:14" ht="33.75" customHeight="1">
      <c r="A38" s="98">
        <v>28</v>
      </c>
      <c r="B38" s="63" t="s">
        <v>172</v>
      </c>
      <c r="C38" s="63" t="s">
        <v>52</v>
      </c>
      <c r="D38" s="63" t="s">
        <v>47</v>
      </c>
      <c r="E38" s="63" t="s">
        <v>254</v>
      </c>
      <c r="F38" s="63" t="s">
        <v>58</v>
      </c>
      <c r="G38" s="63" t="s">
        <v>171</v>
      </c>
      <c r="H38" s="63" t="s">
        <v>66</v>
      </c>
      <c r="I38" s="63" t="s">
        <v>53</v>
      </c>
      <c r="J38" s="160" t="s">
        <v>312</v>
      </c>
      <c r="K38" s="64"/>
      <c r="L38" s="143">
        <v>598.381</v>
      </c>
      <c r="M38" s="143">
        <v>463.223</v>
      </c>
      <c r="N38" s="143">
        <v>463.223</v>
      </c>
    </row>
    <row r="39" spans="1:14" ht="42.75" customHeight="1">
      <c r="A39" s="98">
        <v>29</v>
      </c>
      <c r="B39" s="63" t="s">
        <v>172</v>
      </c>
      <c r="C39" s="63" t="s">
        <v>52</v>
      </c>
      <c r="D39" s="63" t="s">
        <v>47</v>
      </c>
      <c r="E39" s="63" t="s">
        <v>254</v>
      </c>
      <c r="F39" s="63" t="s">
        <v>58</v>
      </c>
      <c r="G39" s="63" t="s">
        <v>171</v>
      </c>
      <c r="H39" s="63" t="s">
        <v>65</v>
      </c>
      <c r="I39" s="63" t="s">
        <v>53</v>
      </c>
      <c r="J39" s="160" t="s">
        <v>313</v>
      </c>
      <c r="K39" s="64"/>
      <c r="L39" s="143">
        <v>2443.31</v>
      </c>
      <c r="M39" s="143">
        <v>2443.31</v>
      </c>
      <c r="N39" s="143">
        <v>2443.31</v>
      </c>
    </row>
    <row r="40" spans="1:14" ht="24.75" customHeight="1">
      <c r="A40" s="98">
        <v>30</v>
      </c>
      <c r="B40" s="63" t="s">
        <v>41</v>
      </c>
      <c r="C40" s="63" t="s">
        <v>52</v>
      </c>
      <c r="D40" s="63" t="s">
        <v>47</v>
      </c>
      <c r="E40" s="63" t="s">
        <v>125</v>
      </c>
      <c r="F40" s="63" t="s">
        <v>41</v>
      </c>
      <c r="G40" s="63" t="s">
        <v>40</v>
      </c>
      <c r="H40" s="63" t="s">
        <v>42</v>
      </c>
      <c r="I40" s="63" t="s">
        <v>53</v>
      </c>
      <c r="J40" s="160" t="s">
        <v>239</v>
      </c>
      <c r="K40" s="64"/>
      <c r="L40" s="143">
        <v>77.068</v>
      </c>
      <c r="M40" s="143">
        <f>M41+M43</f>
        <v>77.88</v>
      </c>
      <c r="N40" s="143">
        <f>N41+N43</f>
        <v>80.88</v>
      </c>
    </row>
    <row r="41" spans="1:14" ht="27" customHeight="1">
      <c r="A41" s="98">
        <v>31</v>
      </c>
      <c r="B41" s="63" t="s">
        <v>41</v>
      </c>
      <c r="C41" s="63" t="s">
        <v>52</v>
      </c>
      <c r="D41" s="63" t="s">
        <v>47</v>
      </c>
      <c r="E41" s="63" t="s">
        <v>125</v>
      </c>
      <c r="F41" s="63" t="s">
        <v>143</v>
      </c>
      <c r="G41" s="63" t="s">
        <v>40</v>
      </c>
      <c r="H41" s="63" t="s">
        <v>42</v>
      </c>
      <c r="I41" s="63" t="s">
        <v>53</v>
      </c>
      <c r="J41" s="160" t="s">
        <v>262</v>
      </c>
      <c r="K41" s="64"/>
      <c r="L41" s="143">
        <v>2.168</v>
      </c>
      <c r="M41" s="143">
        <v>2.1</v>
      </c>
      <c r="N41" s="143">
        <v>2.1</v>
      </c>
    </row>
    <row r="42" spans="1:14" ht="26.25" customHeight="1">
      <c r="A42" s="98">
        <v>32</v>
      </c>
      <c r="B42" s="63" t="s">
        <v>172</v>
      </c>
      <c r="C42" s="63" t="s">
        <v>52</v>
      </c>
      <c r="D42" s="63" t="s">
        <v>47</v>
      </c>
      <c r="E42" s="63" t="s">
        <v>125</v>
      </c>
      <c r="F42" s="63" t="s">
        <v>143</v>
      </c>
      <c r="G42" s="63" t="s">
        <v>171</v>
      </c>
      <c r="H42" s="63" t="s">
        <v>42</v>
      </c>
      <c r="I42" s="63" t="s">
        <v>53</v>
      </c>
      <c r="J42" s="160" t="s">
        <v>263</v>
      </c>
      <c r="K42" s="64"/>
      <c r="L42" s="143">
        <v>2.168</v>
      </c>
      <c r="M42" s="143">
        <v>2.1</v>
      </c>
      <c r="N42" s="143">
        <v>2.1</v>
      </c>
    </row>
    <row r="43" spans="1:14" ht="28.5" customHeight="1">
      <c r="A43" s="98">
        <v>33</v>
      </c>
      <c r="B43" s="63" t="s">
        <v>41</v>
      </c>
      <c r="C43" s="63" t="s">
        <v>52</v>
      </c>
      <c r="D43" s="63" t="s">
        <v>47</v>
      </c>
      <c r="E43" s="63" t="s">
        <v>255</v>
      </c>
      <c r="F43" s="63" t="s">
        <v>256</v>
      </c>
      <c r="G43" s="63" t="s">
        <v>40</v>
      </c>
      <c r="H43" s="63" t="s">
        <v>42</v>
      </c>
      <c r="I43" s="63" t="s">
        <v>53</v>
      </c>
      <c r="J43" s="160" t="s">
        <v>138</v>
      </c>
      <c r="K43" s="64"/>
      <c r="L43" s="143">
        <v>74.9</v>
      </c>
      <c r="M43" s="143">
        <v>75.78</v>
      </c>
      <c r="N43" s="143">
        <v>78.78</v>
      </c>
    </row>
    <row r="44" spans="1:14" ht="41.25" customHeight="1">
      <c r="A44" s="98">
        <v>34</v>
      </c>
      <c r="B44" s="63" t="s">
        <v>172</v>
      </c>
      <c r="C44" s="63" t="s">
        <v>52</v>
      </c>
      <c r="D44" s="63" t="s">
        <v>47</v>
      </c>
      <c r="E44" s="63" t="s">
        <v>255</v>
      </c>
      <c r="F44" s="63" t="s">
        <v>256</v>
      </c>
      <c r="G44" s="63" t="s">
        <v>171</v>
      </c>
      <c r="H44" s="63" t="s">
        <v>42</v>
      </c>
      <c r="I44" s="63" t="s">
        <v>53</v>
      </c>
      <c r="J44" s="160" t="s">
        <v>265</v>
      </c>
      <c r="K44" s="64"/>
      <c r="L44" s="143">
        <v>74.9</v>
      </c>
      <c r="M44" s="143">
        <v>75.78</v>
      </c>
      <c r="N44" s="143">
        <v>78.78</v>
      </c>
    </row>
    <row r="45" spans="1:14" ht="15" customHeight="1" hidden="1">
      <c r="A45" s="98">
        <v>31</v>
      </c>
      <c r="B45" s="63" t="s">
        <v>60</v>
      </c>
      <c r="C45" s="63" t="s">
        <v>52</v>
      </c>
      <c r="D45" s="63" t="s">
        <v>47</v>
      </c>
      <c r="E45" s="63" t="s">
        <v>61</v>
      </c>
      <c r="F45" s="63" t="s">
        <v>62</v>
      </c>
      <c r="G45" s="63" t="s">
        <v>140</v>
      </c>
      <c r="H45" s="63" t="s">
        <v>145</v>
      </c>
      <c r="I45" s="63" t="s">
        <v>53</v>
      </c>
      <c r="J45" s="87" t="s">
        <v>144</v>
      </c>
      <c r="K45" s="64"/>
      <c r="L45" s="143">
        <v>0</v>
      </c>
      <c r="M45" s="143"/>
      <c r="N45" s="143"/>
    </row>
    <row r="46" spans="1:14" ht="15" customHeight="1" hidden="1">
      <c r="A46" s="98">
        <v>32</v>
      </c>
      <c r="B46" s="63" t="s">
        <v>60</v>
      </c>
      <c r="C46" s="63" t="s">
        <v>52</v>
      </c>
      <c r="D46" s="63" t="s">
        <v>47</v>
      </c>
      <c r="E46" s="63" t="s">
        <v>61</v>
      </c>
      <c r="F46" s="63" t="s">
        <v>62</v>
      </c>
      <c r="G46" s="63" t="s">
        <v>140</v>
      </c>
      <c r="H46" s="63" t="s">
        <v>141</v>
      </c>
      <c r="I46" s="63" t="s">
        <v>53</v>
      </c>
      <c r="J46" s="102" t="s">
        <v>142</v>
      </c>
      <c r="K46" s="64"/>
      <c r="L46" s="143">
        <v>0</v>
      </c>
      <c r="M46" s="143"/>
      <c r="N46" s="143"/>
    </row>
    <row r="47" spans="1:14" ht="15" customHeight="1">
      <c r="A47" s="98">
        <v>35</v>
      </c>
      <c r="B47" s="63" t="s">
        <v>41</v>
      </c>
      <c r="C47" s="63" t="s">
        <v>52</v>
      </c>
      <c r="D47" s="63" t="s">
        <v>47</v>
      </c>
      <c r="E47" s="63" t="s">
        <v>275</v>
      </c>
      <c r="F47" s="63" t="s">
        <v>41</v>
      </c>
      <c r="G47" s="63" t="s">
        <v>40</v>
      </c>
      <c r="H47" s="63" t="s">
        <v>42</v>
      </c>
      <c r="I47" s="63" t="s">
        <v>41</v>
      </c>
      <c r="J47" s="102" t="s">
        <v>63</v>
      </c>
      <c r="K47" s="64"/>
      <c r="L47" s="143">
        <v>8925.581</v>
      </c>
      <c r="M47" s="143">
        <v>8230.31</v>
      </c>
      <c r="N47" s="143">
        <v>8230.31</v>
      </c>
    </row>
    <row r="48" spans="1:14" ht="15" customHeight="1">
      <c r="A48" s="98">
        <v>36</v>
      </c>
      <c r="B48" s="63" t="s">
        <v>172</v>
      </c>
      <c r="C48" s="63" t="s">
        <v>52</v>
      </c>
      <c r="D48" s="63" t="s">
        <v>47</v>
      </c>
      <c r="E48" s="63" t="s">
        <v>276</v>
      </c>
      <c r="F48" s="63" t="s">
        <v>62</v>
      </c>
      <c r="G48" s="63" t="s">
        <v>40</v>
      </c>
      <c r="H48" s="63" t="s">
        <v>42</v>
      </c>
      <c r="I48" s="63" t="s">
        <v>53</v>
      </c>
      <c r="J48" s="102" t="s">
        <v>277</v>
      </c>
      <c r="K48" s="64"/>
      <c r="L48" s="143">
        <v>9925.581</v>
      </c>
      <c r="M48" s="143">
        <v>8230.31</v>
      </c>
      <c r="N48" s="143">
        <v>8230.31</v>
      </c>
    </row>
    <row r="49" spans="1:14" ht="60.75" customHeight="1">
      <c r="A49" s="98">
        <v>37</v>
      </c>
      <c r="B49" s="63" t="s">
        <v>172</v>
      </c>
      <c r="C49" s="63" t="s">
        <v>52</v>
      </c>
      <c r="D49" s="63" t="s">
        <v>47</v>
      </c>
      <c r="E49" s="63" t="s">
        <v>276</v>
      </c>
      <c r="F49" s="63" t="s">
        <v>62</v>
      </c>
      <c r="G49" s="63" t="s">
        <v>171</v>
      </c>
      <c r="H49" s="63" t="s">
        <v>336</v>
      </c>
      <c r="I49" s="63" t="s">
        <v>53</v>
      </c>
      <c r="J49" s="102" t="s">
        <v>337</v>
      </c>
      <c r="K49" s="64"/>
      <c r="L49" s="143">
        <v>220.933</v>
      </c>
      <c r="M49" s="143"/>
      <c r="N49" s="143"/>
    </row>
    <row r="50" spans="1:14" ht="50.25" customHeight="1">
      <c r="A50" s="98">
        <v>38</v>
      </c>
      <c r="B50" s="63" t="s">
        <v>172</v>
      </c>
      <c r="C50" s="63" t="s">
        <v>52</v>
      </c>
      <c r="D50" s="63" t="s">
        <v>47</v>
      </c>
      <c r="E50" s="63" t="s">
        <v>276</v>
      </c>
      <c r="F50" s="63" t="s">
        <v>62</v>
      </c>
      <c r="G50" s="63" t="s">
        <v>171</v>
      </c>
      <c r="H50" s="63" t="s">
        <v>278</v>
      </c>
      <c r="I50" s="63" t="s">
        <v>53</v>
      </c>
      <c r="J50" s="102" t="s">
        <v>279</v>
      </c>
      <c r="K50" s="64"/>
      <c r="L50" s="143">
        <v>8230.31</v>
      </c>
      <c r="M50" s="143">
        <v>8230.31</v>
      </c>
      <c r="N50" s="143">
        <v>8230.31</v>
      </c>
    </row>
    <row r="51" spans="1:14" ht="83.25" customHeight="1">
      <c r="A51" s="98">
        <v>39</v>
      </c>
      <c r="B51" s="63" t="s">
        <v>172</v>
      </c>
      <c r="C51" s="63" t="s">
        <v>52</v>
      </c>
      <c r="D51" s="63" t="s">
        <v>47</v>
      </c>
      <c r="E51" s="63" t="s">
        <v>276</v>
      </c>
      <c r="F51" s="63" t="s">
        <v>62</v>
      </c>
      <c r="G51" s="63" t="s">
        <v>171</v>
      </c>
      <c r="H51" s="63" t="s">
        <v>314</v>
      </c>
      <c r="I51" s="63" t="s">
        <v>53</v>
      </c>
      <c r="J51" s="153" t="s">
        <v>315</v>
      </c>
      <c r="K51" s="64"/>
      <c r="L51" s="143">
        <v>14.337</v>
      </c>
      <c r="M51" s="143"/>
      <c r="N51" s="143"/>
    </row>
    <row r="52" spans="1:14" ht="66.75" customHeight="1">
      <c r="A52" s="98">
        <v>40</v>
      </c>
      <c r="B52" s="63" t="s">
        <v>172</v>
      </c>
      <c r="C52" s="63" t="s">
        <v>52</v>
      </c>
      <c r="D52" s="63" t="s">
        <v>47</v>
      </c>
      <c r="E52" s="63" t="s">
        <v>276</v>
      </c>
      <c r="F52" s="63" t="s">
        <v>62</v>
      </c>
      <c r="G52" s="63" t="s">
        <v>171</v>
      </c>
      <c r="H52" s="63" t="s">
        <v>141</v>
      </c>
      <c r="I52" s="63" t="s">
        <v>53</v>
      </c>
      <c r="J52" s="153" t="s">
        <v>316</v>
      </c>
      <c r="K52" s="64"/>
      <c r="L52" s="143">
        <v>432</v>
      </c>
      <c r="M52" s="143"/>
      <c r="N52" s="143"/>
    </row>
    <row r="53" spans="1:14" ht="30.75" customHeight="1">
      <c r="A53" s="98">
        <v>41</v>
      </c>
      <c r="B53" s="63" t="s">
        <v>172</v>
      </c>
      <c r="C53" s="63" t="s">
        <v>52</v>
      </c>
      <c r="D53" s="63" t="s">
        <v>47</v>
      </c>
      <c r="E53" s="63" t="s">
        <v>276</v>
      </c>
      <c r="F53" s="63" t="s">
        <v>62</v>
      </c>
      <c r="G53" s="63" t="s">
        <v>171</v>
      </c>
      <c r="H53" s="63" t="s">
        <v>317</v>
      </c>
      <c r="I53" s="63" t="s">
        <v>53</v>
      </c>
      <c r="J53" s="153" t="s">
        <v>318</v>
      </c>
      <c r="K53" s="64"/>
      <c r="L53" s="143">
        <v>28</v>
      </c>
      <c r="M53" s="143"/>
      <c r="N53" s="143"/>
    </row>
    <row r="54" spans="1:14" ht="15" customHeight="1">
      <c r="A54" s="84">
        <v>42</v>
      </c>
      <c r="B54" s="85"/>
      <c r="C54" s="85"/>
      <c r="D54" s="85"/>
      <c r="E54" s="85"/>
      <c r="F54" s="85"/>
      <c r="G54" s="85"/>
      <c r="H54" s="85"/>
      <c r="I54" s="85"/>
      <c r="J54" s="64" t="s">
        <v>4</v>
      </c>
      <c r="K54" s="64"/>
      <c r="L54" s="143">
        <f>L34+L11</f>
        <v>12392.78</v>
      </c>
      <c r="M54" s="143">
        <f>M34+M11</f>
        <v>11555.163</v>
      </c>
      <c r="N54" s="143">
        <f>N34+N11</f>
        <v>11558.163</v>
      </c>
    </row>
    <row r="55" ht="12.75" customHeight="1" hidden="1"/>
    <row r="56" spans="10:13" ht="12.75" hidden="1">
      <c r="J56" s="86" t="s">
        <v>9</v>
      </c>
      <c r="M56" s="1">
        <v>45</v>
      </c>
    </row>
    <row r="57" spans="10:13" ht="12.75" hidden="1">
      <c r="J57" s="86" t="s">
        <v>10</v>
      </c>
      <c r="M57" s="1">
        <f>7222+3955</f>
        <v>11177</v>
      </c>
    </row>
    <row r="58" spans="10:13" ht="12.75" hidden="1">
      <c r="J58" s="86" t="s">
        <v>11</v>
      </c>
      <c r="M58" s="1">
        <v>2745.4</v>
      </c>
    </row>
    <row r="59" spans="10:13" ht="12.75" hidden="1">
      <c r="J59" s="86" t="s">
        <v>12</v>
      </c>
      <c r="M59" s="1">
        <v>1920</v>
      </c>
    </row>
    <row r="60" spans="10:13" ht="12.75" hidden="1">
      <c r="J60" s="86" t="s">
        <v>13</v>
      </c>
      <c r="M60" s="1">
        <v>117</v>
      </c>
    </row>
    <row r="61" ht="12.75" hidden="1">
      <c r="M61" s="1">
        <f>SUM(M56:M60)</f>
        <v>16004.4</v>
      </c>
    </row>
    <row r="62" ht="12.75" hidden="1"/>
    <row r="63" spans="10:13" ht="12.75" hidden="1">
      <c r="J63" s="86" t="s">
        <v>28</v>
      </c>
      <c r="M63" s="1">
        <v>1546.8</v>
      </c>
    </row>
    <row r="64" spans="10:13" ht="12.75" hidden="1">
      <c r="J64" s="86" t="s">
        <v>14</v>
      </c>
      <c r="M64" s="1">
        <v>99</v>
      </c>
    </row>
    <row r="65" spans="10:13" ht="12.75" hidden="1">
      <c r="J65" s="86" t="s">
        <v>15</v>
      </c>
      <c r="M65" s="1">
        <v>1090.4</v>
      </c>
    </row>
    <row r="66" spans="10:13" ht="12.75" hidden="1">
      <c r="J66" s="86" t="s">
        <v>16</v>
      </c>
      <c r="M66" s="1">
        <v>-3937.6</v>
      </c>
    </row>
    <row r="67" spans="10:13" ht="12.75" hidden="1">
      <c r="J67" s="86" t="s">
        <v>17</v>
      </c>
      <c r="M67" s="1">
        <v>179.8</v>
      </c>
    </row>
    <row r="68" spans="10:13" ht="12.75" hidden="1">
      <c r="J68" s="86" t="s">
        <v>18</v>
      </c>
      <c r="M68" s="1">
        <v>703.759</v>
      </c>
    </row>
    <row r="69" spans="10:13" ht="12.75" hidden="1">
      <c r="J69" s="86" t="s">
        <v>19</v>
      </c>
      <c r="M69" s="1">
        <v>-930</v>
      </c>
    </row>
    <row r="70" spans="10:13" ht="12.75" hidden="1">
      <c r="J70" s="86" t="s">
        <v>20</v>
      </c>
      <c r="M70" s="1">
        <v>14456</v>
      </c>
    </row>
    <row r="71" spans="10:13" ht="12.75" hidden="1">
      <c r="J71" s="86" t="s">
        <v>21</v>
      </c>
      <c r="M71" s="1">
        <v>11.9</v>
      </c>
    </row>
    <row r="72" spans="10:13" ht="12.75" hidden="1">
      <c r="J72" s="86" t="s">
        <v>22</v>
      </c>
      <c r="M72" s="1">
        <v>-2.5</v>
      </c>
    </row>
    <row r="73" spans="10:13" ht="12.75" hidden="1">
      <c r="J73" s="86" t="s">
        <v>30</v>
      </c>
      <c r="M73" s="1">
        <v>611.1</v>
      </c>
    </row>
    <row r="74" spans="10:13" ht="12.75" hidden="1">
      <c r="J74" s="86" t="s">
        <v>23</v>
      </c>
      <c r="M74" s="1">
        <v>146.4</v>
      </c>
    </row>
    <row r="75" spans="10:13" ht="12.75" hidden="1">
      <c r="J75" s="86" t="s">
        <v>24</v>
      </c>
      <c r="M75" s="1">
        <v>20.7</v>
      </c>
    </row>
    <row r="76" spans="10:13" ht="12.75" hidden="1">
      <c r="J76" s="86" t="s">
        <v>25</v>
      </c>
      <c r="M76" s="1">
        <v>-10695.8</v>
      </c>
    </row>
    <row r="77" spans="10:13" ht="12.75" hidden="1">
      <c r="J77" s="86" t="s">
        <v>26</v>
      </c>
      <c r="M77" s="1">
        <v>2</v>
      </c>
    </row>
    <row r="78" spans="10:13" ht="12.75" hidden="1">
      <c r="J78" s="86" t="s">
        <v>27</v>
      </c>
      <c r="M78" s="1">
        <v>1078.8</v>
      </c>
    </row>
    <row r="79" ht="12.75" hidden="1">
      <c r="M79" s="1">
        <f>SUM(M63:M78)</f>
        <v>4380.759000000001</v>
      </c>
    </row>
    <row r="80" ht="12.75" hidden="1"/>
    <row r="81" spans="10:13" ht="12.75" hidden="1">
      <c r="J81" s="86" t="s">
        <v>29</v>
      </c>
      <c r="M81" s="1">
        <v>1381.7</v>
      </c>
    </row>
  </sheetData>
  <sheetProtection/>
  <mergeCells count="12">
    <mergeCell ref="B8:M8"/>
    <mergeCell ref="B6:M6"/>
    <mergeCell ref="J1:M1"/>
    <mergeCell ref="J2:M2"/>
    <mergeCell ref="J3:M3"/>
    <mergeCell ref="J5:M5"/>
    <mergeCell ref="N9:N10"/>
    <mergeCell ref="L9:L10"/>
    <mergeCell ref="B9:I9"/>
    <mergeCell ref="J9:J10"/>
    <mergeCell ref="M9:M10"/>
    <mergeCell ref="A9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D3" sqref="D3:I3"/>
    </sheetView>
  </sheetViews>
  <sheetFormatPr defaultColWidth="9.00390625" defaultRowHeight="12.75"/>
  <cols>
    <col min="1" max="1" width="4.625" style="78" customWidth="1"/>
    <col min="2" max="2" width="63.75390625" style="2" customWidth="1"/>
    <col min="3" max="3" width="7.625" style="2" customWidth="1"/>
    <col min="4" max="4" width="6.25390625" style="95" customWidth="1"/>
    <col min="5" max="5" width="11.00390625" style="95" customWidth="1"/>
    <col min="6" max="6" width="8.625" style="76" customWidth="1"/>
    <col min="7" max="7" width="8.375" style="76" customWidth="1"/>
    <col min="8" max="9" width="10.25390625" style="76" customWidth="1"/>
    <col min="10" max="11" width="9.125" style="78" customWidth="1"/>
    <col min="12" max="12" width="8.875" style="78" customWidth="1"/>
    <col min="13" max="16384" width="9.125" style="78" customWidth="1"/>
  </cols>
  <sheetData>
    <row r="1" spans="2:9" ht="11.25" customHeight="1">
      <c r="B1" s="78"/>
      <c r="C1" s="78"/>
      <c r="D1" s="78"/>
      <c r="E1" s="78"/>
      <c r="F1" s="78"/>
      <c r="G1" s="78"/>
      <c r="H1" s="78"/>
      <c r="I1" s="78"/>
    </row>
    <row r="2" spans="1:9" ht="11.25" customHeight="1">
      <c r="A2" s="121"/>
      <c r="B2" s="121"/>
      <c r="C2" s="121"/>
      <c r="D2" s="122" t="s">
        <v>89</v>
      </c>
      <c r="E2" s="122"/>
      <c r="F2" s="122"/>
      <c r="G2" s="122"/>
      <c r="H2" s="122"/>
      <c r="I2" s="122"/>
    </row>
    <row r="3" spans="1:9" ht="11.25" customHeight="1">
      <c r="A3" s="121"/>
      <c r="B3" s="121"/>
      <c r="C3" s="121"/>
      <c r="D3" s="173" t="s">
        <v>344</v>
      </c>
      <c r="E3" s="173"/>
      <c r="F3" s="173"/>
      <c r="G3" s="173"/>
      <c r="H3" s="173"/>
      <c r="I3" s="173"/>
    </row>
    <row r="4" spans="1:9" ht="10.5" customHeight="1">
      <c r="A4" s="121"/>
      <c r="B4" s="121"/>
      <c r="C4" s="121"/>
      <c r="D4" s="122"/>
      <c r="E4" s="122"/>
      <c r="F4" s="122"/>
      <c r="G4" s="122"/>
      <c r="H4" s="122"/>
      <c r="I4" s="122"/>
    </row>
    <row r="5" spans="1:9" ht="6.75" customHeight="1">
      <c r="A5" s="121"/>
      <c r="B5" s="121"/>
      <c r="C5" s="121"/>
      <c r="D5" s="123"/>
      <c r="E5" s="123"/>
      <c r="F5" s="123"/>
      <c r="G5" s="123"/>
      <c r="H5" s="123"/>
      <c r="I5" s="123"/>
    </row>
    <row r="6" spans="1:9" ht="13.5" customHeight="1">
      <c r="A6" s="171" t="s">
        <v>309</v>
      </c>
      <c r="B6" s="171"/>
      <c r="C6" s="171"/>
      <c r="D6" s="171"/>
      <c r="E6" s="171"/>
      <c r="F6" s="171"/>
      <c r="G6" s="171"/>
      <c r="H6" s="171"/>
      <c r="I6" s="171"/>
    </row>
    <row r="7" spans="1:9" ht="22.5" customHeight="1">
      <c r="A7" s="121"/>
      <c r="B7" s="172" t="s">
        <v>280</v>
      </c>
      <c r="C7" s="172"/>
      <c r="D7" s="172"/>
      <c r="E7" s="172"/>
      <c r="F7" s="172"/>
      <c r="G7" s="172"/>
      <c r="H7" s="172"/>
      <c r="I7" s="172"/>
    </row>
    <row r="8" spans="1:9" ht="49.5" customHeight="1">
      <c r="A8" s="124" t="s">
        <v>55</v>
      </c>
      <c r="B8" s="124" t="s">
        <v>187</v>
      </c>
      <c r="C8" s="124" t="s">
        <v>83</v>
      </c>
      <c r="D8" s="124" t="s">
        <v>188</v>
      </c>
      <c r="E8" s="124" t="s">
        <v>69</v>
      </c>
      <c r="F8" s="124" t="s">
        <v>70</v>
      </c>
      <c r="G8" s="124" t="s">
        <v>281</v>
      </c>
      <c r="H8" s="124" t="s">
        <v>282</v>
      </c>
      <c r="I8" s="124" t="s">
        <v>283</v>
      </c>
    </row>
    <row r="9" spans="1:9" ht="22.5" customHeight="1">
      <c r="A9" s="125"/>
      <c r="B9" s="125">
        <v>1</v>
      </c>
      <c r="C9" s="125">
        <v>2</v>
      </c>
      <c r="D9" s="125">
        <v>3</v>
      </c>
      <c r="E9" s="125">
        <v>4</v>
      </c>
      <c r="F9" s="125">
        <v>5</v>
      </c>
      <c r="G9" s="125">
        <v>6</v>
      </c>
      <c r="H9" s="125">
        <v>7</v>
      </c>
      <c r="I9" s="125">
        <v>8</v>
      </c>
    </row>
    <row r="10" spans="1:9" ht="13.5" customHeight="1">
      <c r="A10" s="126">
        <v>1</v>
      </c>
      <c r="B10" s="127" t="s">
        <v>240</v>
      </c>
      <c r="C10" s="127">
        <v>557</v>
      </c>
      <c r="D10" s="128"/>
      <c r="E10" s="128"/>
      <c r="F10" s="128"/>
      <c r="G10" s="146">
        <f>G11+G30+G33+G48+G62+G90+G93</f>
        <v>12467.860999999999</v>
      </c>
      <c r="H10" s="146">
        <f>H11+H32+H33+H48+H93+H96</f>
        <v>11555.163000000002</v>
      </c>
      <c r="I10" s="146">
        <f>I11+I32+I33+I48+I93+I96</f>
        <v>11558.163</v>
      </c>
    </row>
    <row r="11" spans="1:9" ht="13.5" customHeight="1">
      <c r="A11" s="126">
        <v>2</v>
      </c>
      <c r="B11" s="129" t="s">
        <v>242</v>
      </c>
      <c r="C11" s="129">
        <v>557</v>
      </c>
      <c r="D11" s="128"/>
      <c r="E11" s="128"/>
      <c r="F11" s="128"/>
      <c r="G11" s="146">
        <f>G12+G20+G23+G37+G53+G66+G79</f>
        <v>8693.688</v>
      </c>
      <c r="H11" s="146">
        <f>H12+H20+H37+H61+H79</f>
        <v>7487.558000000001</v>
      </c>
      <c r="I11" s="146">
        <f>I12+I20+I37+I61+I79</f>
        <v>7233.188</v>
      </c>
    </row>
    <row r="12" spans="1:9" ht="31.5" customHeight="1">
      <c r="A12" s="126">
        <v>3</v>
      </c>
      <c r="B12" s="129" t="s">
        <v>73</v>
      </c>
      <c r="C12" s="129">
        <v>557</v>
      </c>
      <c r="D12" s="128" t="s">
        <v>66</v>
      </c>
      <c r="E12" s="128"/>
      <c r="F12" s="128"/>
      <c r="G12" s="146">
        <v>685.952</v>
      </c>
      <c r="H12" s="146">
        <f>H13</f>
        <v>657.352</v>
      </c>
      <c r="I12" s="146">
        <f>I13</f>
        <v>657.352</v>
      </c>
    </row>
    <row r="13" spans="1:9" ht="26.25" customHeight="1">
      <c r="A13" s="126">
        <v>4</v>
      </c>
      <c r="B13" s="130" t="s">
        <v>189</v>
      </c>
      <c r="C13" s="141" t="s">
        <v>172</v>
      </c>
      <c r="D13" s="132" t="s">
        <v>66</v>
      </c>
      <c r="E13" s="132" t="s">
        <v>175</v>
      </c>
      <c r="F13" s="131"/>
      <c r="G13" s="146">
        <v>685.952</v>
      </c>
      <c r="H13" s="146">
        <f>H15</f>
        <v>657.352</v>
      </c>
      <c r="I13" s="146">
        <f>I15</f>
        <v>657.352</v>
      </c>
    </row>
    <row r="14" spans="1:9" ht="49.5" customHeight="1">
      <c r="A14" s="126">
        <v>5</v>
      </c>
      <c r="B14" s="130" t="s">
        <v>243</v>
      </c>
      <c r="C14" s="141" t="s">
        <v>172</v>
      </c>
      <c r="D14" s="132" t="s">
        <v>66</v>
      </c>
      <c r="E14" s="132" t="s">
        <v>175</v>
      </c>
      <c r="F14" s="132" t="s">
        <v>97</v>
      </c>
      <c r="G14" s="146">
        <v>657.352</v>
      </c>
      <c r="H14" s="146">
        <v>657.352</v>
      </c>
      <c r="I14" s="146">
        <v>657.352</v>
      </c>
    </row>
    <row r="15" spans="1:9" ht="26.25" customHeight="1">
      <c r="A15" s="126">
        <v>6</v>
      </c>
      <c r="B15" s="129" t="s">
        <v>79</v>
      </c>
      <c r="C15" s="129">
        <v>557</v>
      </c>
      <c r="D15" s="128" t="s">
        <v>66</v>
      </c>
      <c r="E15" s="128" t="s">
        <v>175</v>
      </c>
      <c r="F15" s="128" t="s">
        <v>51</v>
      </c>
      <c r="G15" s="146">
        <v>657.352</v>
      </c>
      <c r="H15" s="146">
        <v>657.352</v>
      </c>
      <c r="I15" s="146">
        <v>657.352</v>
      </c>
    </row>
    <row r="16" spans="1:9" ht="26.25" customHeight="1">
      <c r="A16" s="126"/>
      <c r="B16" s="130" t="s">
        <v>189</v>
      </c>
      <c r="C16" s="129">
        <v>557</v>
      </c>
      <c r="D16" s="128" t="s">
        <v>66</v>
      </c>
      <c r="E16" s="128" t="s">
        <v>338</v>
      </c>
      <c r="F16" s="128"/>
      <c r="G16" s="146">
        <v>28.6</v>
      </c>
      <c r="H16" s="146"/>
      <c r="I16" s="146"/>
    </row>
    <row r="17" spans="1:9" ht="47.25" customHeight="1">
      <c r="A17" s="126"/>
      <c r="B17" s="130" t="s">
        <v>243</v>
      </c>
      <c r="C17" s="129">
        <v>557</v>
      </c>
      <c r="D17" s="128" t="s">
        <v>66</v>
      </c>
      <c r="E17" s="128" t="s">
        <v>338</v>
      </c>
      <c r="F17" s="128" t="s">
        <v>97</v>
      </c>
      <c r="G17" s="146">
        <v>28.6</v>
      </c>
      <c r="H17" s="146"/>
      <c r="I17" s="146"/>
    </row>
    <row r="18" spans="1:9" ht="26.25" customHeight="1">
      <c r="A18" s="126"/>
      <c r="B18" s="129" t="s">
        <v>79</v>
      </c>
      <c r="C18" s="129">
        <v>557</v>
      </c>
      <c r="D18" s="128" t="s">
        <v>66</v>
      </c>
      <c r="E18" s="128" t="s">
        <v>338</v>
      </c>
      <c r="F18" s="128" t="s">
        <v>51</v>
      </c>
      <c r="G18" s="146">
        <v>28.6</v>
      </c>
      <c r="H18" s="146"/>
      <c r="I18" s="146"/>
    </row>
    <row r="19" spans="1:9" ht="48.75" customHeight="1">
      <c r="A19" s="126">
        <v>7</v>
      </c>
      <c r="B19" s="129" t="s">
        <v>190</v>
      </c>
      <c r="C19" s="129">
        <v>557</v>
      </c>
      <c r="D19" s="128" t="s">
        <v>152</v>
      </c>
      <c r="E19" s="128"/>
      <c r="F19" s="128"/>
      <c r="G19" s="146">
        <f>G20+G30+G23</f>
        <v>5494.907999999999</v>
      </c>
      <c r="H19" s="146">
        <f>H20+H32</f>
        <v>5570.006000000001</v>
      </c>
      <c r="I19" s="146">
        <f>I20+I32</f>
        <v>5395.636</v>
      </c>
    </row>
    <row r="20" spans="1:9" ht="21.75" customHeight="1">
      <c r="A20" s="126">
        <v>8</v>
      </c>
      <c r="B20" s="129" t="s">
        <v>191</v>
      </c>
      <c r="C20" s="129">
        <v>557</v>
      </c>
      <c r="D20" s="128" t="s">
        <v>152</v>
      </c>
      <c r="E20" s="128" t="s">
        <v>175</v>
      </c>
      <c r="F20" s="128"/>
      <c r="G20" s="146">
        <f>G21+G26+G28</f>
        <v>5300.406</v>
      </c>
      <c r="H20" s="146">
        <f>H21+H26</f>
        <v>5567.906000000001</v>
      </c>
      <c r="I20" s="146">
        <f>I21+I26</f>
        <v>5393.536</v>
      </c>
    </row>
    <row r="21" spans="1:9" ht="36" customHeight="1">
      <c r="A21" s="126">
        <v>9</v>
      </c>
      <c r="B21" s="130" t="s">
        <v>243</v>
      </c>
      <c r="C21" s="141" t="s">
        <v>172</v>
      </c>
      <c r="D21" s="128" t="s">
        <v>152</v>
      </c>
      <c r="E21" s="128" t="s">
        <v>175</v>
      </c>
      <c r="F21" s="128" t="s">
        <v>97</v>
      </c>
      <c r="G21" s="146">
        <v>4191.821</v>
      </c>
      <c r="H21" s="146">
        <v>4339.587</v>
      </c>
      <c r="I21" s="146">
        <v>4298.619</v>
      </c>
    </row>
    <row r="22" spans="1:9" ht="27" customHeight="1">
      <c r="A22" s="126">
        <v>10</v>
      </c>
      <c r="B22" s="129" t="s">
        <v>79</v>
      </c>
      <c r="C22" s="129">
        <v>557</v>
      </c>
      <c r="D22" s="128" t="s">
        <v>152</v>
      </c>
      <c r="E22" s="128" t="s">
        <v>175</v>
      </c>
      <c r="F22" s="128" t="s">
        <v>51</v>
      </c>
      <c r="G22" s="146">
        <v>4191.821</v>
      </c>
      <c r="H22" s="146">
        <v>4339.587</v>
      </c>
      <c r="I22" s="146">
        <v>4298.619</v>
      </c>
    </row>
    <row r="23" spans="1:9" ht="27" customHeight="1">
      <c r="A23" s="126"/>
      <c r="B23" s="129" t="s">
        <v>191</v>
      </c>
      <c r="C23" s="129">
        <v>557</v>
      </c>
      <c r="D23" s="128" t="s">
        <v>152</v>
      </c>
      <c r="E23" s="128" t="s">
        <v>338</v>
      </c>
      <c r="F23" s="128"/>
      <c r="G23" s="146">
        <v>192.334</v>
      </c>
      <c r="H23" s="146"/>
      <c r="I23" s="146"/>
    </row>
    <row r="24" spans="1:9" ht="40.5" customHeight="1">
      <c r="A24" s="126"/>
      <c r="B24" s="130" t="s">
        <v>243</v>
      </c>
      <c r="C24" s="129">
        <v>557</v>
      </c>
      <c r="D24" s="128" t="s">
        <v>152</v>
      </c>
      <c r="E24" s="128" t="s">
        <v>338</v>
      </c>
      <c r="F24" s="128" t="s">
        <v>97</v>
      </c>
      <c r="G24" s="146">
        <v>192.034</v>
      </c>
      <c r="H24" s="146"/>
      <c r="I24" s="146"/>
    </row>
    <row r="25" spans="1:9" ht="27" customHeight="1">
      <c r="A25" s="126"/>
      <c r="B25" s="129" t="s">
        <v>79</v>
      </c>
      <c r="C25" s="129">
        <v>557</v>
      </c>
      <c r="D25" s="128" t="s">
        <v>152</v>
      </c>
      <c r="E25" s="128" t="s">
        <v>338</v>
      </c>
      <c r="F25" s="128" t="s">
        <v>51</v>
      </c>
      <c r="G25" s="146">
        <v>192.034</v>
      </c>
      <c r="H25" s="146"/>
      <c r="I25" s="146"/>
    </row>
    <row r="26" spans="1:9" ht="27" customHeight="1">
      <c r="A26" s="126">
        <v>11</v>
      </c>
      <c r="B26" s="129" t="s">
        <v>80</v>
      </c>
      <c r="C26" s="129">
        <v>557</v>
      </c>
      <c r="D26" s="128" t="s">
        <v>152</v>
      </c>
      <c r="E26" s="128" t="s">
        <v>175</v>
      </c>
      <c r="F26" s="128" t="s">
        <v>245</v>
      </c>
      <c r="G26" s="146">
        <v>1107.585</v>
      </c>
      <c r="H26" s="146">
        <v>1228.319</v>
      </c>
      <c r="I26" s="146">
        <v>1094.917</v>
      </c>
    </row>
    <row r="27" spans="1:9" ht="33" customHeight="1">
      <c r="A27" s="126">
        <v>12</v>
      </c>
      <c r="B27" s="129" t="s">
        <v>244</v>
      </c>
      <c r="C27" s="129">
        <v>557</v>
      </c>
      <c r="D27" s="128" t="s">
        <v>152</v>
      </c>
      <c r="E27" s="128" t="s">
        <v>175</v>
      </c>
      <c r="F27" s="128" t="s">
        <v>94</v>
      </c>
      <c r="G27" s="146">
        <v>1107.585</v>
      </c>
      <c r="H27" s="146">
        <v>1228.319</v>
      </c>
      <c r="I27" s="146">
        <v>1094.917</v>
      </c>
    </row>
    <row r="28" spans="1:9" ht="21.75" customHeight="1">
      <c r="A28" s="126">
        <v>13</v>
      </c>
      <c r="B28" s="129" t="s">
        <v>161</v>
      </c>
      <c r="C28" s="129">
        <v>557</v>
      </c>
      <c r="D28" s="128" t="s">
        <v>152</v>
      </c>
      <c r="E28" s="128" t="s">
        <v>175</v>
      </c>
      <c r="F28" s="128" t="s">
        <v>246</v>
      </c>
      <c r="G28" s="146">
        <v>1</v>
      </c>
      <c r="H28" s="146"/>
      <c r="I28" s="146"/>
    </row>
    <row r="29" spans="1:9" ht="18" customHeight="1">
      <c r="A29" s="126">
        <v>14</v>
      </c>
      <c r="B29" s="129" t="s">
        <v>299</v>
      </c>
      <c r="C29" s="129">
        <v>557</v>
      </c>
      <c r="D29" s="128" t="s">
        <v>152</v>
      </c>
      <c r="E29" s="128" t="s">
        <v>175</v>
      </c>
      <c r="F29" s="128" t="s">
        <v>300</v>
      </c>
      <c r="G29" s="146">
        <v>1</v>
      </c>
      <c r="H29" s="146"/>
      <c r="I29" s="146"/>
    </row>
    <row r="30" spans="1:9" ht="33" customHeight="1">
      <c r="A30" s="126">
        <v>15</v>
      </c>
      <c r="B30" s="129" t="s">
        <v>241</v>
      </c>
      <c r="C30" s="129">
        <v>557</v>
      </c>
      <c r="D30" s="128" t="s">
        <v>152</v>
      </c>
      <c r="E30" s="128" t="s">
        <v>168</v>
      </c>
      <c r="F30" s="128"/>
      <c r="G30" s="146">
        <v>2.168</v>
      </c>
      <c r="H30" s="146">
        <v>2.1</v>
      </c>
      <c r="I30" s="146">
        <v>2.1</v>
      </c>
    </row>
    <row r="31" spans="1:9" ht="33" customHeight="1">
      <c r="A31" s="126">
        <v>16</v>
      </c>
      <c r="B31" s="129" t="s">
        <v>80</v>
      </c>
      <c r="C31" s="129">
        <v>557</v>
      </c>
      <c r="D31" s="128" t="s">
        <v>152</v>
      </c>
      <c r="E31" s="128" t="s">
        <v>168</v>
      </c>
      <c r="F31" s="128" t="s">
        <v>245</v>
      </c>
      <c r="G31" s="146">
        <v>2.168</v>
      </c>
      <c r="H31" s="146">
        <v>2.1</v>
      </c>
      <c r="I31" s="146">
        <v>2.1</v>
      </c>
    </row>
    <row r="32" spans="1:9" ht="36" customHeight="1">
      <c r="A32" s="126">
        <v>17</v>
      </c>
      <c r="B32" s="129" t="s">
        <v>244</v>
      </c>
      <c r="C32" s="129">
        <v>557</v>
      </c>
      <c r="D32" s="128" t="s">
        <v>152</v>
      </c>
      <c r="E32" s="128" t="s">
        <v>168</v>
      </c>
      <c r="F32" s="128" t="s">
        <v>94</v>
      </c>
      <c r="G32" s="146">
        <v>2.168</v>
      </c>
      <c r="H32" s="146">
        <v>2.1</v>
      </c>
      <c r="I32" s="146">
        <v>2.1</v>
      </c>
    </row>
    <row r="33" spans="1:9" ht="14.25" customHeight="1">
      <c r="A33" s="126">
        <v>18</v>
      </c>
      <c r="B33" s="129" t="s">
        <v>284</v>
      </c>
      <c r="C33" s="129">
        <v>557</v>
      </c>
      <c r="D33" s="128" t="s">
        <v>153</v>
      </c>
      <c r="E33" s="128"/>
      <c r="F33" s="128"/>
      <c r="G33" s="146">
        <f>G34</f>
        <v>50</v>
      </c>
      <c r="H33" s="146">
        <f>H34</f>
        <v>50</v>
      </c>
      <c r="I33" s="146">
        <f>I34</f>
        <v>50</v>
      </c>
    </row>
    <row r="34" spans="1:9" ht="20.25" customHeight="1">
      <c r="A34" s="126">
        <v>19</v>
      </c>
      <c r="B34" s="129" t="s">
        <v>285</v>
      </c>
      <c r="C34" s="129">
        <v>557</v>
      </c>
      <c r="D34" s="128" t="s">
        <v>153</v>
      </c>
      <c r="E34" s="128" t="s">
        <v>169</v>
      </c>
      <c r="F34" s="128"/>
      <c r="G34" s="146">
        <f>G36</f>
        <v>50</v>
      </c>
      <c r="H34" s="146">
        <f>H36</f>
        <v>50</v>
      </c>
      <c r="I34" s="146">
        <f>I36</f>
        <v>50</v>
      </c>
    </row>
    <row r="35" spans="1:9" ht="27.75" customHeight="1">
      <c r="A35" s="126">
        <v>20</v>
      </c>
      <c r="B35" s="129" t="s">
        <v>161</v>
      </c>
      <c r="C35" s="129">
        <v>557</v>
      </c>
      <c r="D35" s="128" t="s">
        <v>153</v>
      </c>
      <c r="E35" s="128" t="s">
        <v>169</v>
      </c>
      <c r="F35" s="128" t="s">
        <v>246</v>
      </c>
      <c r="G35" s="146">
        <v>50</v>
      </c>
      <c r="H35" s="146">
        <v>50</v>
      </c>
      <c r="I35" s="146">
        <v>50</v>
      </c>
    </row>
    <row r="36" spans="1:9" ht="23.25" customHeight="1">
      <c r="A36" s="126">
        <v>21</v>
      </c>
      <c r="B36" s="129" t="s">
        <v>286</v>
      </c>
      <c r="C36" s="129">
        <v>557</v>
      </c>
      <c r="D36" s="128" t="s">
        <v>153</v>
      </c>
      <c r="E36" s="128" t="s">
        <v>169</v>
      </c>
      <c r="F36" s="128" t="s">
        <v>192</v>
      </c>
      <c r="G36" s="146">
        <v>50</v>
      </c>
      <c r="H36" s="146">
        <v>50</v>
      </c>
      <c r="I36" s="146">
        <v>50</v>
      </c>
    </row>
    <row r="37" spans="1:9" ht="16.5" customHeight="1">
      <c r="A37" s="126">
        <v>22</v>
      </c>
      <c r="B37" s="129" t="s">
        <v>173</v>
      </c>
      <c r="C37" s="129">
        <v>557</v>
      </c>
      <c r="D37" s="128" t="s">
        <v>174</v>
      </c>
      <c r="E37" s="128"/>
      <c r="F37" s="128"/>
      <c r="G37" s="146">
        <f>G39+G42+G45+G40</f>
        <v>1125.25</v>
      </c>
      <c r="H37" s="146">
        <f>H39+H42</f>
        <v>200</v>
      </c>
      <c r="I37" s="146">
        <f>I39+I42</f>
        <v>270</v>
      </c>
    </row>
    <row r="38" spans="1:9" ht="42.75" customHeight="1">
      <c r="A38" s="126">
        <v>23</v>
      </c>
      <c r="B38" s="130" t="s">
        <v>243</v>
      </c>
      <c r="C38" s="141" t="s">
        <v>172</v>
      </c>
      <c r="D38" s="128" t="s">
        <v>174</v>
      </c>
      <c r="E38" s="128" t="s">
        <v>193</v>
      </c>
      <c r="F38" s="128" t="s">
        <v>97</v>
      </c>
      <c r="G38" s="146">
        <v>188.798</v>
      </c>
      <c r="H38" s="146"/>
      <c r="I38" s="146"/>
    </row>
    <row r="39" spans="1:9" ht="23.25" customHeight="1">
      <c r="A39" s="126">
        <v>24</v>
      </c>
      <c r="B39" s="129" t="s">
        <v>179</v>
      </c>
      <c r="C39" s="129">
        <v>557</v>
      </c>
      <c r="D39" s="128" t="s">
        <v>174</v>
      </c>
      <c r="E39" s="128" t="s">
        <v>193</v>
      </c>
      <c r="F39" s="128" t="s">
        <v>46</v>
      </c>
      <c r="G39" s="146">
        <v>188.798</v>
      </c>
      <c r="H39" s="146"/>
      <c r="I39" s="146"/>
    </row>
    <row r="40" spans="1:9" ht="23.25" customHeight="1">
      <c r="A40" s="126">
        <v>25</v>
      </c>
      <c r="B40" s="129" t="s">
        <v>161</v>
      </c>
      <c r="C40" s="129">
        <v>557</v>
      </c>
      <c r="D40" s="128" t="s">
        <v>174</v>
      </c>
      <c r="E40" s="128" t="s">
        <v>193</v>
      </c>
      <c r="F40" s="128" t="s">
        <v>246</v>
      </c>
      <c r="G40" s="146">
        <v>0.5</v>
      </c>
      <c r="H40" s="146"/>
      <c r="I40" s="146"/>
    </row>
    <row r="41" spans="1:9" ht="23.25" customHeight="1">
      <c r="A41" s="126">
        <v>26</v>
      </c>
      <c r="B41" s="129" t="s">
        <v>299</v>
      </c>
      <c r="C41" s="129">
        <v>557</v>
      </c>
      <c r="D41" s="128" t="s">
        <v>174</v>
      </c>
      <c r="E41" s="128" t="s">
        <v>193</v>
      </c>
      <c r="F41" s="128" t="s">
        <v>300</v>
      </c>
      <c r="G41" s="146">
        <v>0.5</v>
      </c>
      <c r="H41" s="146"/>
      <c r="I41" s="146"/>
    </row>
    <row r="42" spans="1:9" ht="57" customHeight="1">
      <c r="A42" s="126">
        <v>27</v>
      </c>
      <c r="B42" s="129" t="s">
        <v>287</v>
      </c>
      <c r="C42" s="129">
        <v>557</v>
      </c>
      <c r="D42" s="128" t="s">
        <v>174</v>
      </c>
      <c r="E42" s="128" t="s">
        <v>288</v>
      </c>
      <c r="F42" s="128"/>
      <c r="G42" s="146">
        <v>421.987</v>
      </c>
      <c r="H42" s="146">
        <v>200</v>
      </c>
      <c r="I42" s="146">
        <v>270</v>
      </c>
    </row>
    <row r="43" spans="1:9" ht="24.75" customHeight="1">
      <c r="A43" s="126">
        <v>28</v>
      </c>
      <c r="B43" s="129" t="s">
        <v>80</v>
      </c>
      <c r="C43" s="129">
        <v>557</v>
      </c>
      <c r="D43" s="128" t="s">
        <v>174</v>
      </c>
      <c r="E43" s="128" t="s">
        <v>288</v>
      </c>
      <c r="F43" s="128" t="s">
        <v>245</v>
      </c>
      <c r="G43" s="146">
        <v>421.987</v>
      </c>
      <c r="H43" s="146">
        <v>200</v>
      </c>
      <c r="I43" s="146">
        <v>270</v>
      </c>
    </row>
    <row r="44" spans="1:9" ht="28.5" customHeight="1">
      <c r="A44" s="126">
        <v>29</v>
      </c>
      <c r="B44" s="129" t="s">
        <v>244</v>
      </c>
      <c r="C44" s="129">
        <v>557</v>
      </c>
      <c r="D44" s="128" t="s">
        <v>174</v>
      </c>
      <c r="E44" s="128" t="s">
        <v>288</v>
      </c>
      <c r="F44" s="128" t="s">
        <v>94</v>
      </c>
      <c r="G44" s="146">
        <v>421.987</v>
      </c>
      <c r="H44" s="146">
        <v>200</v>
      </c>
      <c r="I44" s="146">
        <v>270</v>
      </c>
    </row>
    <row r="45" spans="1:9" ht="28.5" customHeight="1">
      <c r="A45" s="126">
        <v>30</v>
      </c>
      <c r="B45" s="129" t="s">
        <v>289</v>
      </c>
      <c r="C45" s="129">
        <v>557</v>
      </c>
      <c r="D45" s="128" t="s">
        <v>174</v>
      </c>
      <c r="E45" s="128" t="s">
        <v>288</v>
      </c>
      <c r="F45" s="128"/>
      <c r="G45" s="146">
        <v>513.965</v>
      </c>
      <c r="H45" s="146"/>
      <c r="I45" s="146"/>
    </row>
    <row r="46" spans="1:9" ht="22.5" customHeight="1">
      <c r="A46" s="126">
        <v>31</v>
      </c>
      <c r="B46" s="129" t="s">
        <v>80</v>
      </c>
      <c r="C46" s="129">
        <v>557</v>
      </c>
      <c r="D46" s="128" t="s">
        <v>174</v>
      </c>
      <c r="E46" s="128" t="s">
        <v>288</v>
      </c>
      <c r="F46" s="128" t="s">
        <v>245</v>
      </c>
      <c r="G46" s="146">
        <v>513.965</v>
      </c>
      <c r="H46" s="146"/>
      <c r="I46" s="146"/>
    </row>
    <row r="47" spans="1:9" ht="28.5" customHeight="1">
      <c r="A47" s="126">
        <v>32</v>
      </c>
      <c r="B47" s="129" t="s">
        <v>244</v>
      </c>
      <c r="C47" s="129">
        <v>557</v>
      </c>
      <c r="D47" s="128" t="s">
        <v>174</v>
      </c>
      <c r="E47" s="128" t="s">
        <v>288</v>
      </c>
      <c r="F47" s="128" t="s">
        <v>94</v>
      </c>
      <c r="G47" s="146">
        <v>513.965</v>
      </c>
      <c r="H47" s="146"/>
      <c r="I47" s="146"/>
    </row>
    <row r="48" spans="1:9" ht="19.5" customHeight="1">
      <c r="A48" s="126">
        <v>33</v>
      </c>
      <c r="B48" s="129" t="s">
        <v>194</v>
      </c>
      <c r="C48" s="129">
        <v>557</v>
      </c>
      <c r="D48" s="128" t="s">
        <v>154</v>
      </c>
      <c r="E48" s="128"/>
      <c r="F48" s="128"/>
      <c r="G48" s="146">
        <f aca="true" t="shared" si="0" ref="G48:I49">G49</f>
        <v>74.9</v>
      </c>
      <c r="H48" s="146">
        <v>75.78</v>
      </c>
      <c r="I48" s="146">
        <v>78.78</v>
      </c>
    </row>
    <row r="49" spans="1:9" ht="15.75" customHeight="1">
      <c r="A49" s="126">
        <v>34</v>
      </c>
      <c r="B49" s="129" t="s">
        <v>195</v>
      </c>
      <c r="C49" s="129">
        <v>557</v>
      </c>
      <c r="D49" s="128" t="s">
        <v>155</v>
      </c>
      <c r="E49" s="128"/>
      <c r="F49" s="128"/>
      <c r="G49" s="146">
        <f t="shared" si="0"/>
        <v>74.9</v>
      </c>
      <c r="H49" s="146">
        <f t="shared" si="0"/>
        <v>75.78</v>
      </c>
      <c r="I49" s="146">
        <f t="shared" si="0"/>
        <v>78.78</v>
      </c>
    </row>
    <row r="50" spans="1:9" ht="35.25" customHeight="1">
      <c r="A50" s="126">
        <v>35</v>
      </c>
      <c r="B50" s="129" t="s">
        <v>196</v>
      </c>
      <c r="C50" s="129">
        <v>557</v>
      </c>
      <c r="D50" s="128" t="s">
        <v>155</v>
      </c>
      <c r="E50" s="128" t="s">
        <v>197</v>
      </c>
      <c r="F50" s="128"/>
      <c r="G50" s="146">
        <v>74.9</v>
      </c>
      <c r="H50" s="146">
        <v>75.78</v>
      </c>
      <c r="I50" s="146">
        <f>I52</f>
        <v>78.78</v>
      </c>
    </row>
    <row r="51" spans="1:9" ht="44.25" customHeight="1">
      <c r="A51" s="126">
        <v>36</v>
      </c>
      <c r="B51" s="130" t="s">
        <v>243</v>
      </c>
      <c r="C51" s="141" t="s">
        <v>172</v>
      </c>
      <c r="D51" s="128" t="s">
        <v>155</v>
      </c>
      <c r="E51" s="128" t="s">
        <v>197</v>
      </c>
      <c r="F51" s="128" t="s">
        <v>97</v>
      </c>
      <c r="G51" s="146">
        <v>74.9</v>
      </c>
      <c r="H51" s="146">
        <v>75.78</v>
      </c>
      <c r="I51" s="146">
        <v>78.78</v>
      </c>
    </row>
    <row r="52" spans="1:9" ht="24.75" customHeight="1">
      <c r="A52" s="126">
        <v>37</v>
      </c>
      <c r="B52" s="129" t="s">
        <v>79</v>
      </c>
      <c r="C52" s="129">
        <v>557</v>
      </c>
      <c r="D52" s="128" t="s">
        <v>155</v>
      </c>
      <c r="E52" s="128" t="s">
        <v>197</v>
      </c>
      <c r="F52" s="128" t="s">
        <v>51</v>
      </c>
      <c r="G52" s="146">
        <v>74.9</v>
      </c>
      <c r="H52" s="146">
        <v>75.78</v>
      </c>
      <c r="I52" s="146">
        <v>78.78</v>
      </c>
    </row>
    <row r="53" spans="1:9" ht="24.75" customHeight="1">
      <c r="A53" s="126"/>
      <c r="B53" s="129" t="s">
        <v>319</v>
      </c>
      <c r="C53" s="129">
        <v>557</v>
      </c>
      <c r="D53" s="128" t="s">
        <v>323</v>
      </c>
      <c r="E53" s="128"/>
      <c r="F53" s="128"/>
      <c r="G53" s="146">
        <v>15.111</v>
      </c>
      <c r="H53" s="146"/>
      <c r="I53" s="146"/>
    </row>
    <row r="54" spans="1:9" ht="24.75" customHeight="1">
      <c r="A54" s="126"/>
      <c r="B54" s="129" t="s">
        <v>320</v>
      </c>
      <c r="C54" s="129">
        <v>557</v>
      </c>
      <c r="D54" s="128" t="s">
        <v>324</v>
      </c>
      <c r="E54" s="128"/>
      <c r="F54" s="128"/>
      <c r="G54" s="146">
        <v>15.111</v>
      </c>
      <c r="H54" s="146"/>
      <c r="I54" s="146"/>
    </row>
    <row r="55" spans="1:9" ht="66" customHeight="1">
      <c r="A55" s="126"/>
      <c r="B55" s="154" t="s">
        <v>321</v>
      </c>
      <c r="C55" s="129">
        <v>557</v>
      </c>
      <c r="D55" s="128" t="s">
        <v>324</v>
      </c>
      <c r="E55" s="128" t="s">
        <v>325</v>
      </c>
      <c r="F55" s="128"/>
      <c r="G55" s="146">
        <v>14.337</v>
      </c>
      <c r="H55" s="146"/>
      <c r="I55" s="146"/>
    </row>
    <row r="56" spans="1:9" ht="24.75" customHeight="1">
      <c r="A56" s="126"/>
      <c r="B56" s="129" t="s">
        <v>80</v>
      </c>
      <c r="C56" s="129">
        <v>557</v>
      </c>
      <c r="D56" s="128" t="s">
        <v>324</v>
      </c>
      <c r="E56" s="128" t="s">
        <v>325</v>
      </c>
      <c r="F56" s="128" t="s">
        <v>245</v>
      </c>
      <c r="G56" s="146">
        <v>14.337</v>
      </c>
      <c r="H56" s="146"/>
      <c r="I56" s="146"/>
    </row>
    <row r="57" spans="1:9" ht="24.75" customHeight="1">
      <c r="A57" s="126"/>
      <c r="B57" s="129" t="s">
        <v>244</v>
      </c>
      <c r="C57" s="129">
        <v>557</v>
      </c>
      <c r="D57" s="128" t="s">
        <v>324</v>
      </c>
      <c r="E57" s="128" t="s">
        <v>325</v>
      </c>
      <c r="F57" s="128" t="s">
        <v>94</v>
      </c>
      <c r="G57" s="146">
        <v>14.337</v>
      </c>
      <c r="H57" s="146"/>
      <c r="I57" s="146"/>
    </row>
    <row r="58" spans="1:9" ht="66.75" customHeight="1">
      <c r="A58" s="126"/>
      <c r="B58" s="154" t="s">
        <v>322</v>
      </c>
      <c r="C58" s="129">
        <v>557</v>
      </c>
      <c r="D58" s="128" t="s">
        <v>324</v>
      </c>
      <c r="E58" s="128" t="s">
        <v>326</v>
      </c>
      <c r="F58" s="128"/>
      <c r="G58" s="146">
        <v>0.774</v>
      </c>
      <c r="H58" s="146"/>
      <c r="I58" s="146"/>
    </row>
    <row r="59" spans="1:9" ht="24.75" customHeight="1">
      <c r="A59" s="126"/>
      <c r="B59" s="129" t="s">
        <v>80</v>
      </c>
      <c r="C59" s="129">
        <v>557</v>
      </c>
      <c r="D59" s="128" t="s">
        <v>324</v>
      </c>
      <c r="E59" s="128" t="s">
        <v>326</v>
      </c>
      <c r="F59" s="128"/>
      <c r="G59" s="146">
        <v>0.774</v>
      </c>
      <c r="H59" s="146"/>
      <c r="I59" s="146"/>
    </row>
    <row r="60" spans="1:9" ht="24.75" customHeight="1">
      <c r="A60" s="126"/>
      <c r="B60" s="129" t="s">
        <v>244</v>
      </c>
      <c r="C60" s="129">
        <v>557</v>
      </c>
      <c r="D60" s="128" t="s">
        <v>324</v>
      </c>
      <c r="E60" s="128" t="s">
        <v>326</v>
      </c>
      <c r="F60" s="128"/>
      <c r="G60" s="146">
        <v>0.774</v>
      </c>
      <c r="H60" s="146"/>
      <c r="I60" s="146"/>
    </row>
    <row r="61" spans="1:9" ht="12" customHeight="1">
      <c r="A61" s="126">
        <v>38</v>
      </c>
      <c r="B61" s="129" t="s">
        <v>147</v>
      </c>
      <c r="C61" s="129">
        <v>557</v>
      </c>
      <c r="D61" s="128" t="s">
        <v>156</v>
      </c>
      <c r="E61" s="128"/>
      <c r="F61" s="128"/>
      <c r="G61" s="146">
        <v>696.62</v>
      </c>
      <c r="H61" s="146">
        <f>H66</f>
        <v>212.3</v>
      </c>
      <c r="I61" s="146">
        <f>I66</f>
        <v>212.3</v>
      </c>
    </row>
    <row r="62" spans="1:9" ht="12" customHeight="1">
      <c r="A62" s="126"/>
      <c r="B62" s="129" t="s">
        <v>328</v>
      </c>
      <c r="C62" s="129">
        <v>557</v>
      </c>
      <c r="D62" s="128" t="s">
        <v>330</v>
      </c>
      <c r="E62" s="128"/>
      <c r="F62" s="128"/>
      <c r="G62" s="146">
        <v>28</v>
      </c>
      <c r="H62" s="146"/>
      <c r="I62" s="146"/>
    </row>
    <row r="63" spans="1:9" ht="37.5" customHeight="1">
      <c r="A63" s="126"/>
      <c r="B63" s="129" t="s">
        <v>329</v>
      </c>
      <c r="C63" s="129">
        <v>557</v>
      </c>
      <c r="D63" s="128" t="s">
        <v>330</v>
      </c>
      <c r="E63" s="128" t="s">
        <v>331</v>
      </c>
      <c r="F63" s="128"/>
      <c r="G63" s="146">
        <v>28</v>
      </c>
      <c r="H63" s="146"/>
      <c r="I63" s="146"/>
    </row>
    <row r="64" spans="1:9" ht="51.75" customHeight="1">
      <c r="A64" s="126"/>
      <c r="B64" s="130" t="s">
        <v>243</v>
      </c>
      <c r="C64" s="129">
        <v>557</v>
      </c>
      <c r="D64" s="128" t="s">
        <v>330</v>
      </c>
      <c r="E64" s="128" t="s">
        <v>331</v>
      </c>
      <c r="F64" s="128" t="s">
        <v>97</v>
      </c>
      <c r="G64" s="146">
        <v>28</v>
      </c>
      <c r="H64" s="146"/>
      <c r="I64" s="146"/>
    </row>
    <row r="65" spans="1:9" ht="12" customHeight="1">
      <c r="A65" s="126"/>
      <c r="B65" s="129" t="s">
        <v>79</v>
      </c>
      <c r="C65" s="129">
        <v>557</v>
      </c>
      <c r="D65" s="128" t="s">
        <v>330</v>
      </c>
      <c r="E65" s="128" t="s">
        <v>331</v>
      </c>
      <c r="F65" s="128" t="s">
        <v>46</v>
      </c>
      <c r="G65" s="146">
        <v>28</v>
      </c>
      <c r="H65" s="146"/>
      <c r="I65" s="146"/>
    </row>
    <row r="66" spans="1:9" ht="15" customHeight="1">
      <c r="A66" s="126">
        <v>39</v>
      </c>
      <c r="B66" s="129" t="s">
        <v>148</v>
      </c>
      <c r="C66" s="129">
        <v>557</v>
      </c>
      <c r="D66" s="128" t="s">
        <v>157</v>
      </c>
      <c r="E66" s="128"/>
      <c r="F66" s="128"/>
      <c r="G66" s="146">
        <v>668.62</v>
      </c>
      <c r="H66" s="146">
        <f>H70</f>
        <v>212.3</v>
      </c>
      <c r="I66" s="146">
        <f>I70</f>
        <v>212.3</v>
      </c>
    </row>
    <row r="67" spans="1:9" ht="57" customHeight="1">
      <c r="A67" s="126"/>
      <c r="B67" s="129" t="s">
        <v>316</v>
      </c>
      <c r="C67" s="129">
        <v>557</v>
      </c>
      <c r="D67" s="128" t="s">
        <v>157</v>
      </c>
      <c r="E67" s="128" t="s">
        <v>327</v>
      </c>
      <c r="F67" s="128"/>
      <c r="G67" s="146">
        <v>432</v>
      </c>
      <c r="H67" s="146"/>
      <c r="I67" s="146"/>
    </row>
    <row r="68" spans="1:9" ht="15" customHeight="1">
      <c r="A68" s="126"/>
      <c r="B68" s="129" t="s">
        <v>80</v>
      </c>
      <c r="C68" s="129">
        <v>557</v>
      </c>
      <c r="D68" s="128" t="s">
        <v>157</v>
      </c>
      <c r="E68" s="128" t="s">
        <v>327</v>
      </c>
      <c r="F68" s="128" t="s">
        <v>245</v>
      </c>
      <c r="G68" s="146">
        <v>432</v>
      </c>
      <c r="H68" s="146"/>
      <c r="I68" s="146"/>
    </row>
    <row r="69" spans="1:9" ht="34.5" customHeight="1">
      <c r="A69" s="126"/>
      <c r="B69" s="129" t="s">
        <v>199</v>
      </c>
      <c r="C69" s="129">
        <v>557</v>
      </c>
      <c r="D69" s="128" t="s">
        <v>157</v>
      </c>
      <c r="E69" s="128" t="s">
        <v>327</v>
      </c>
      <c r="F69" s="128" t="s">
        <v>94</v>
      </c>
      <c r="G69" s="146">
        <v>432</v>
      </c>
      <c r="H69" s="146"/>
      <c r="I69" s="146"/>
    </row>
    <row r="70" spans="1:9" ht="26.25" customHeight="1">
      <c r="A70" s="126">
        <v>40</v>
      </c>
      <c r="B70" s="129" t="s">
        <v>198</v>
      </c>
      <c r="C70" s="129">
        <v>557</v>
      </c>
      <c r="D70" s="128" t="s">
        <v>157</v>
      </c>
      <c r="E70" s="128" t="s">
        <v>251</v>
      </c>
      <c r="F70" s="128"/>
      <c r="G70" s="146">
        <f>G72</f>
        <v>212.3</v>
      </c>
      <c r="H70" s="146">
        <v>212.3</v>
      </c>
      <c r="I70" s="146">
        <v>212.3</v>
      </c>
    </row>
    <row r="71" spans="1:9" ht="26.25" customHeight="1">
      <c r="A71" s="126">
        <v>41</v>
      </c>
      <c r="B71" s="129" t="s">
        <v>80</v>
      </c>
      <c r="C71" s="129">
        <v>557</v>
      </c>
      <c r="D71" s="128" t="s">
        <v>157</v>
      </c>
      <c r="E71" s="128" t="s">
        <v>251</v>
      </c>
      <c r="F71" s="128" t="s">
        <v>245</v>
      </c>
      <c r="G71" s="146">
        <v>212.3</v>
      </c>
      <c r="H71" s="146">
        <v>212.3</v>
      </c>
      <c r="I71" s="146">
        <v>212.3</v>
      </c>
    </row>
    <row r="72" spans="1:9" ht="29.25" customHeight="1">
      <c r="A72" s="126">
        <v>42</v>
      </c>
      <c r="B72" s="129" t="s">
        <v>199</v>
      </c>
      <c r="C72" s="129">
        <v>557</v>
      </c>
      <c r="D72" s="128" t="s">
        <v>157</v>
      </c>
      <c r="E72" s="128" t="s">
        <v>251</v>
      </c>
      <c r="F72" s="128" t="s">
        <v>94</v>
      </c>
      <c r="G72" s="146">
        <v>212.3</v>
      </c>
      <c r="H72" s="146">
        <v>212.3</v>
      </c>
      <c r="I72" s="146">
        <v>212.3</v>
      </c>
    </row>
    <row r="73" spans="1:9" ht="55.5" customHeight="1">
      <c r="A73" s="126">
        <v>43</v>
      </c>
      <c r="B73" s="129" t="s">
        <v>290</v>
      </c>
      <c r="C73" s="129">
        <v>557</v>
      </c>
      <c r="D73" s="128" t="s">
        <v>157</v>
      </c>
      <c r="E73" s="128" t="s">
        <v>292</v>
      </c>
      <c r="F73" s="128"/>
      <c r="G73" s="146">
        <v>4.32</v>
      </c>
      <c r="H73" s="146"/>
      <c r="I73" s="146"/>
    </row>
    <row r="74" spans="1:9" ht="23.25" customHeight="1">
      <c r="A74" s="126">
        <v>44</v>
      </c>
      <c r="B74" s="129" t="s">
        <v>80</v>
      </c>
      <c r="C74" s="129">
        <v>557</v>
      </c>
      <c r="D74" s="128" t="s">
        <v>157</v>
      </c>
      <c r="E74" s="128" t="s">
        <v>292</v>
      </c>
      <c r="F74" s="128" t="s">
        <v>245</v>
      </c>
      <c r="G74" s="146">
        <v>4.32</v>
      </c>
      <c r="H74" s="146"/>
      <c r="I74" s="146"/>
    </row>
    <row r="75" spans="1:9" ht="29.25" customHeight="1">
      <c r="A75" s="126">
        <v>45</v>
      </c>
      <c r="B75" s="129" t="s">
        <v>199</v>
      </c>
      <c r="C75" s="129">
        <v>557</v>
      </c>
      <c r="D75" s="128" t="s">
        <v>157</v>
      </c>
      <c r="E75" s="128" t="s">
        <v>292</v>
      </c>
      <c r="F75" s="128" t="s">
        <v>94</v>
      </c>
      <c r="G75" s="146">
        <v>4.32</v>
      </c>
      <c r="H75" s="146"/>
      <c r="I75" s="146"/>
    </row>
    <row r="76" spans="1:9" ht="51.75" customHeight="1">
      <c r="A76" s="126">
        <v>46</v>
      </c>
      <c r="B76" s="129" t="s">
        <v>291</v>
      </c>
      <c r="C76" s="129">
        <v>557</v>
      </c>
      <c r="D76" s="128" t="s">
        <v>157</v>
      </c>
      <c r="E76" s="128" t="s">
        <v>293</v>
      </c>
      <c r="F76" s="128"/>
      <c r="G76" s="146">
        <v>20</v>
      </c>
      <c r="H76" s="146"/>
      <c r="I76" s="146"/>
    </row>
    <row r="77" spans="1:9" ht="29.25" customHeight="1">
      <c r="A77" s="126">
        <v>47</v>
      </c>
      <c r="B77" s="129" t="s">
        <v>80</v>
      </c>
      <c r="C77" s="129">
        <v>557</v>
      </c>
      <c r="D77" s="128" t="s">
        <v>157</v>
      </c>
      <c r="E77" s="128" t="s">
        <v>293</v>
      </c>
      <c r="F77" s="128" t="s">
        <v>245</v>
      </c>
      <c r="G77" s="146">
        <v>20</v>
      </c>
      <c r="H77" s="146"/>
      <c r="I77" s="146"/>
    </row>
    <row r="78" spans="1:9" ht="29.25" customHeight="1">
      <c r="A78" s="126">
        <v>48</v>
      </c>
      <c r="B78" s="129" t="s">
        <v>199</v>
      </c>
      <c r="C78" s="129">
        <v>557</v>
      </c>
      <c r="D78" s="128" t="s">
        <v>157</v>
      </c>
      <c r="E78" s="128" t="s">
        <v>293</v>
      </c>
      <c r="F78" s="128" t="s">
        <v>94</v>
      </c>
      <c r="G78" s="146">
        <v>20</v>
      </c>
      <c r="H78" s="146"/>
      <c r="I78" s="146"/>
    </row>
    <row r="79" spans="1:9" ht="13.5" customHeight="1">
      <c r="A79" s="126">
        <v>49</v>
      </c>
      <c r="B79" s="129" t="s">
        <v>200</v>
      </c>
      <c r="C79" s="129">
        <v>557</v>
      </c>
      <c r="D79" s="128" t="s">
        <v>201</v>
      </c>
      <c r="E79" s="128"/>
      <c r="F79" s="128"/>
      <c r="G79" s="146">
        <f>G80</f>
        <v>706.015</v>
      </c>
      <c r="H79" s="146">
        <f>H80</f>
        <v>850</v>
      </c>
      <c r="I79" s="146">
        <f>I80</f>
        <v>700</v>
      </c>
    </row>
    <row r="80" spans="1:9" ht="22.5" customHeight="1">
      <c r="A80" s="126">
        <v>50</v>
      </c>
      <c r="B80" s="129" t="s">
        <v>75</v>
      </c>
      <c r="C80" s="129">
        <v>557</v>
      </c>
      <c r="D80" s="128" t="s">
        <v>158</v>
      </c>
      <c r="E80" s="128"/>
      <c r="F80" s="128"/>
      <c r="G80" s="146">
        <f>G81+G84+G87</f>
        <v>706.015</v>
      </c>
      <c r="H80" s="146">
        <f>H81+H84+H87</f>
        <v>850</v>
      </c>
      <c r="I80" s="146">
        <f>I81+I84+I87</f>
        <v>700</v>
      </c>
    </row>
    <row r="81" spans="1:9" ht="15.75" customHeight="1">
      <c r="A81" s="126">
        <v>51</v>
      </c>
      <c r="B81" s="129" t="s">
        <v>98</v>
      </c>
      <c r="C81" s="129">
        <v>557</v>
      </c>
      <c r="D81" s="128" t="s">
        <v>158</v>
      </c>
      <c r="E81" s="128" t="s">
        <v>184</v>
      </c>
      <c r="F81" s="128"/>
      <c r="G81" s="146">
        <v>286.015</v>
      </c>
      <c r="H81" s="146">
        <v>400</v>
      </c>
      <c r="I81" s="146">
        <v>400</v>
      </c>
    </row>
    <row r="82" spans="1:9" ht="15.75" customHeight="1">
      <c r="A82" s="126">
        <v>52</v>
      </c>
      <c r="B82" s="129" t="s">
        <v>80</v>
      </c>
      <c r="C82" s="129">
        <v>557</v>
      </c>
      <c r="D82" s="128" t="s">
        <v>158</v>
      </c>
      <c r="E82" s="128" t="s">
        <v>184</v>
      </c>
      <c r="F82" s="128" t="s">
        <v>245</v>
      </c>
      <c r="G82" s="146">
        <v>286.015</v>
      </c>
      <c r="H82" s="146">
        <v>400</v>
      </c>
      <c r="I82" s="146">
        <v>400</v>
      </c>
    </row>
    <row r="83" spans="1:9" ht="27" customHeight="1">
      <c r="A83" s="126">
        <v>53</v>
      </c>
      <c r="B83" s="129" t="s">
        <v>199</v>
      </c>
      <c r="C83" s="129">
        <v>557</v>
      </c>
      <c r="D83" s="128" t="s">
        <v>158</v>
      </c>
      <c r="E83" s="128" t="s">
        <v>184</v>
      </c>
      <c r="F83" s="128" t="s">
        <v>94</v>
      </c>
      <c r="G83" s="146">
        <v>286.015</v>
      </c>
      <c r="H83" s="146">
        <v>400</v>
      </c>
      <c r="I83" s="146">
        <v>400</v>
      </c>
    </row>
    <row r="84" spans="1:9" ht="20.25" customHeight="1">
      <c r="A84" s="126">
        <v>54</v>
      </c>
      <c r="B84" s="129" t="s">
        <v>294</v>
      </c>
      <c r="C84" s="129">
        <v>557</v>
      </c>
      <c r="D84" s="128" t="s">
        <v>158</v>
      </c>
      <c r="E84" s="128" t="s">
        <v>295</v>
      </c>
      <c r="F84" s="128"/>
      <c r="G84" s="146">
        <v>150</v>
      </c>
      <c r="H84" s="146">
        <v>150</v>
      </c>
      <c r="I84" s="146">
        <v>100</v>
      </c>
    </row>
    <row r="85" spans="1:9" ht="21.75" customHeight="1">
      <c r="A85" s="126">
        <v>55</v>
      </c>
      <c r="B85" s="129" t="s">
        <v>80</v>
      </c>
      <c r="C85" s="129">
        <v>557</v>
      </c>
      <c r="D85" s="128" t="s">
        <v>158</v>
      </c>
      <c r="E85" s="128" t="s">
        <v>295</v>
      </c>
      <c r="F85" s="128" t="s">
        <v>245</v>
      </c>
      <c r="G85" s="146">
        <v>150</v>
      </c>
      <c r="H85" s="146">
        <v>150</v>
      </c>
      <c r="I85" s="146">
        <v>100</v>
      </c>
    </row>
    <row r="86" spans="1:9" ht="27" customHeight="1">
      <c r="A86" s="126">
        <v>56</v>
      </c>
      <c r="B86" s="129" t="s">
        <v>199</v>
      </c>
      <c r="C86" s="129">
        <v>557</v>
      </c>
      <c r="D86" s="128" t="s">
        <v>158</v>
      </c>
      <c r="E86" s="128" t="s">
        <v>295</v>
      </c>
      <c r="F86" s="128" t="s">
        <v>94</v>
      </c>
      <c r="G86" s="146">
        <v>150</v>
      </c>
      <c r="H86" s="146">
        <v>150</v>
      </c>
      <c r="I86" s="146">
        <v>100</v>
      </c>
    </row>
    <row r="87" spans="1:9" ht="27" customHeight="1">
      <c r="A87" s="126">
        <v>57</v>
      </c>
      <c r="B87" s="129" t="s">
        <v>296</v>
      </c>
      <c r="C87" s="129">
        <v>557</v>
      </c>
      <c r="D87" s="128" t="s">
        <v>158</v>
      </c>
      <c r="E87" s="128" t="s">
        <v>297</v>
      </c>
      <c r="F87" s="128"/>
      <c r="G87" s="146">
        <v>270</v>
      </c>
      <c r="H87" s="146">
        <v>300</v>
      </c>
      <c r="I87" s="146">
        <v>200</v>
      </c>
    </row>
    <row r="88" spans="1:9" ht="27" customHeight="1">
      <c r="A88" s="126">
        <v>58</v>
      </c>
      <c r="B88" s="129" t="s">
        <v>80</v>
      </c>
      <c r="C88" s="129">
        <v>557</v>
      </c>
      <c r="D88" s="128" t="s">
        <v>158</v>
      </c>
      <c r="E88" s="128" t="s">
        <v>297</v>
      </c>
      <c r="F88" s="128" t="s">
        <v>245</v>
      </c>
      <c r="G88" s="146">
        <v>270</v>
      </c>
      <c r="H88" s="146">
        <v>300</v>
      </c>
      <c r="I88" s="146">
        <v>200</v>
      </c>
    </row>
    <row r="89" spans="1:9" ht="27" customHeight="1">
      <c r="A89" s="126">
        <v>59</v>
      </c>
      <c r="B89" s="129" t="s">
        <v>199</v>
      </c>
      <c r="C89" s="129">
        <v>557</v>
      </c>
      <c r="D89" s="128" t="s">
        <v>158</v>
      </c>
      <c r="E89" s="128" t="s">
        <v>297</v>
      </c>
      <c r="F89" s="128" t="s">
        <v>94</v>
      </c>
      <c r="G89" s="146">
        <v>270</v>
      </c>
      <c r="H89" s="146">
        <v>300</v>
      </c>
      <c r="I89" s="146">
        <v>200</v>
      </c>
    </row>
    <row r="90" spans="1:9" ht="27" customHeight="1">
      <c r="A90" s="126"/>
      <c r="B90" s="129" t="s">
        <v>339</v>
      </c>
      <c r="C90" s="129">
        <v>557</v>
      </c>
      <c r="D90" s="128" t="s">
        <v>160</v>
      </c>
      <c r="E90" s="128"/>
      <c r="F90" s="128"/>
      <c r="G90" s="146">
        <v>26.035</v>
      </c>
      <c r="H90" s="146"/>
      <c r="I90" s="146"/>
    </row>
    <row r="91" spans="1:9" ht="48" customHeight="1">
      <c r="A91" s="126"/>
      <c r="B91" s="130" t="s">
        <v>243</v>
      </c>
      <c r="C91" s="129">
        <v>557</v>
      </c>
      <c r="D91" s="128" t="s">
        <v>160</v>
      </c>
      <c r="E91" s="128" t="s">
        <v>340</v>
      </c>
      <c r="F91" s="128" t="s">
        <v>97</v>
      </c>
      <c r="G91" s="146">
        <v>26.035</v>
      </c>
      <c r="H91" s="146"/>
      <c r="I91" s="146"/>
    </row>
    <row r="92" spans="1:9" ht="27" customHeight="1">
      <c r="A92" s="126"/>
      <c r="B92" s="129" t="s">
        <v>179</v>
      </c>
      <c r="C92" s="129">
        <v>557</v>
      </c>
      <c r="D92" s="128" t="s">
        <v>160</v>
      </c>
      <c r="E92" s="128" t="s">
        <v>340</v>
      </c>
      <c r="F92" s="128" t="s">
        <v>46</v>
      </c>
      <c r="G92" s="146">
        <v>26.035</v>
      </c>
      <c r="H92" s="146"/>
      <c r="I92" s="146"/>
    </row>
    <row r="93" spans="1:9" ht="29.25" customHeight="1">
      <c r="A93" s="126">
        <v>60</v>
      </c>
      <c r="B93" s="133" t="s">
        <v>252</v>
      </c>
      <c r="C93" s="129">
        <v>557</v>
      </c>
      <c r="D93" s="128" t="s">
        <v>160</v>
      </c>
      <c r="E93" s="128" t="s">
        <v>253</v>
      </c>
      <c r="F93" s="128" t="s">
        <v>247</v>
      </c>
      <c r="G93" s="146">
        <v>3593.07</v>
      </c>
      <c r="H93" s="146">
        <v>3593.07</v>
      </c>
      <c r="I93" s="146">
        <v>3593.07</v>
      </c>
    </row>
    <row r="94" spans="1:9" ht="29.25" customHeight="1">
      <c r="A94" s="126">
        <v>61</v>
      </c>
      <c r="B94" s="133" t="s">
        <v>63</v>
      </c>
      <c r="C94" s="129">
        <v>557</v>
      </c>
      <c r="D94" s="128" t="s">
        <v>160</v>
      </c>
      <c r="E94" s="128" t="s">
        <v>253</v>
      </c>
      <c r="F94" s="128" t="s">
        <v>202</v>
      </c>
      <c r="G94" s="146">
        <v>3593.07</v>
      </c>
      <c r="H94" s="146">
        <v>3593.07</v>
      </c>
      <c r="I94" s="146">
        <v>3593.07</v>
      </c>
    </row>
    <row r="95" spans="1:9" ht="44.25" customHeight="1">
      <c r="A95" s="126">
        <v>62</v>
      </c>
      <c r="B95" s="133" t="s">
        <v>298</v>
      </c>
      <c r="C95" s="133">
        <v>557</v>
      </c>
      <c r="D95" s="128" t="s">
        <v>160</v>
      </c>
      <c r="E95" s="128" t="s">
        <v>210</v>
      </c>
      <c r="F95" s="128" t="s">
        <v>202</v>
      </c>
      <c r="G95" s="146">
        <v>3593.07</v>
      </c>
      <c r="H95" s="146">
        <v>3593.07</v>
      </c>
      <c r="I95" s="146">
        <v>3593.07</v>
      </c>
    </row>
    <row r="96" spans="1:9" ht="15" customHeight="1">
      <c r="A96" s="126">
        <v>63</v>
      </c>
      <c r="B96" s="129" t="s">
        <v>88</v>
      </c>
      <c r="C96" s="129">
        <v>557</v>
      </c>
      <c r="D96" s="128"/>
      <c r="E96" s="128"/>
      <c r="F96" s="128"/>
      <c r="G96" s="146"/>
      <c r="H96" s="146">
        <v>346.655</v>
      </c>
      <c r="I96" s="146">
        <v>601.025</v>
      </c>
    </row>
    <row r="97" spans="1:9" ht="15" customHeight="1">
      <c r="A97" s="126">
        <v>64</v>
      </c>
      <c r="B97" s="134" t="s">
        <v>203</v>
      </c>
      <c r="C97" s="134"/>
      <c r="D97" s="128"/>
      <c r="E97" s="128"/>
      <c r="F97" s="128"/>
      <c r="G97" s="146">
        <f>G93+G90+G79+G61+G53+G48+G37+G19+G12+G33</f>
        <v>12467.860999999999</v>
      </c>
      <c r="H97" s="146">
        <f>H12+H20+H32+H33+H37+H48+H61+H79+H93+H96</f>
        <v>11555.163000000002</v>
      </c>
      <c r="I97" s="146">
        <f>I12+I20+I32+I33+I37+I48+I61+I79+I93+I96</f>
        <v>11558.163</v>
      </c>
    </row>
  </sheetData>
  <sheetProtection/>
  <mergeCells count="3">
    <mergeCell ref="A6:I6"/>
    <mergeCell ref="B7:I7"/>
    <mergeCell ref="D3:I3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2">
      <selection activeCell="B4" sqref="C4:C5"/>
    </sheetView>
  </sheetViews>
  <sheetFormatPr defaultColWidth="9.00390625" defaultRowHeight="12.75"/>
  <cols>
    <col min="1" max="1" width="4.625" style="1" customWidth="1"/>
    <col min="2" max="2" width="55.125" style="12" customWidth="1"/>
    <col min="3" max="3" width="7.125" style="1" customWidth="1"/>
    <col min="4" max="4" width="9.625" style="0" hidden="1" customWidth="1"/>
    <col min="5" max="8" width="0" style="0" hidden="1" customWidth="1"/>
    <col min="9" max="9" width="9.625" style="0" hidden="1" customWidth="1"/>
    <col min="10" max="10" width="12.625" style="1" customWidth="1"/>
    <col min="13" max="13" width="8.875" style="0" customWidth="1"/>
  </cols>
  <sheetData>
    <row r="1" spans="2:12" ht="11.25" customHeight="1">
      <c r="B1" s="2"/>
      <c r="C1" s="3"/>
      <c r="J1" s="2" t="s">
        <v>67</v>
      </c>
      <c r="K1" s="3"/>
      <c r="L1" s="3"/>
    </row>
    <row r="2" spans="2:14" ht="11.25" customHeight="1">
      <c r="B2" s="2"/>
      <c r="C2" s="176" t="s">
        <v>345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2:12" ht="11.25" customHeight="1">
      <c r="B3" s="2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2:10" ht="13.5" customHeight="1">
      <c r="B4" s="174" t="s">
        <v>82</v>
      </c>
      <c r="C4" s="174"/>
      <c r="J4" s="151" t="s">
        <v>261</v>
      </c>
    </row>
    <row r="5" spans="2:12" ht="9.75" customHeight="1">
      <c r="B5" s="177" t="s">
        <v>301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2:10" ht="12.75" customHeight="1" thickBot="1">
      <c r="B6" s="4"/>
      <c r="C6" s="5"/>
      <c r="J6" s="5"/>
    </row>
    <row r="7" spans="1:12" ht="36" customHeight="1">
      <c r="A7" s="6" t="s">
        <v>55</v>
      </c>
      <c r="B7" s="7" t="s">
        <v>68</v>
      </c>
      <c r="C7" s="7" t="s">
        <v>150</v>
      </c>
      <c r="D7" s="7" t="s">
        <v>84</v>
      </c>
      <c r="E7" s="7" t="s">
        <v>85</v>
      </c>
      <c r="F7" s="8" t="s">
        <v>86</v>
      </c>
      <c r="G7" s="8" t="s">
        <v>71</v>
      </c>
      <c r="H7" s="8" t="s">
        <v>71</v>
      </c>
      <c r="I7" s="13" t="s">
        <v>71</v>
      </c>
      <c r="J7" s="7" t="s">
        <v>163</v>
      </c>
      <c r="K7" s="28" t="s">
        <v>257</v>
      </c>
      <c r="L7" s="29" t="s">
        <v>302</v>
      </c>
    </row>
    <row r="8" spans="1:12" ht="19.5" customHeight="1">
      <c r="A8" s="66"/>
      <c r="B8" s="67">
        <v>1</v>
      </c>
      <c r="C8" s="67">
        <v>3</v>
      </c>
      <c r="D8" s="67">
        <v>4</v>
      </c>
      <c r="E8" s="68">
        <v>5</v>
      </c>
      <c r="F8" s="69">
        <v>6</v>
      </c>
      <c r="G8" s="14"/>
      <c r="H8" s="14"/>
      <c r="I8" s="14"/>
      <c r="J8" s="67">
        <v>4</v>
      </c>
      <c r="K8" s="70">
        <v>5</v>
      </c>
      <c r="L8" s="71">
        <v>6</v>
      </c>
    </row>
    <row r="9" spans="1:12" ht="21" customHeight="1">
      <c r="A9" s="73">
        <v>1</v>
      </c>
      <c r="B9" s="26" t="s">
        <v>72</v>
      </c>
      <c r="C9" s="20" t="s">
        <v>151</v>
      </c>
      <c r="D9" s="21" t="e">
        <f>D10+#REF!+D11+#REF!+#REF!+#REF!+#REF!</f>
        <v>#REF!</v>
      </c>
      <c r="E9" s="21" t="e">
        <f>E10+#REF!+E11+#REF!+#REF!+#REF!+#REF!</f>
        <v>#REF!</v>
      </c>
      <c r="F9" s="21" t="e">
        <f>F10+#REF!+F11+#REF!+#REF!+#REF!+#REF!</f>
        <v>#REF!</v>
      </c>
      <c r="G9" s="74"/>
      <c r="H9" s="74"/>
      <c r="I9" s="74"/>
      <c r="J9" s="144">
        <f>J10+J11+J12+J13</f>
        <v>7356.110000000001</v>
      </c>
      <c r="K9" s="144">
        <f>K10+K11+K12+K13</f>
        <v>6477.358</v>
      </c>
      <c r="L9" s="144">
        <f>L10+L11+L12+L13</f>
        <v>6372.988</v>
      </c>
    </row>
    <row r="10" spans="1:12" ht="31.5" customHeight="1">
      <c r="A10" s="73">
        <v>2</v>
      </c>
      <c r="B10" s="26" t="s">
        <v>73</v>
      </c>
      <c r="C10" s="20" t="s">
        <v>66</v>
      </c>
      <c r="D10" s="21" t="e">
        <f>'[1]Приложение 6'!I147</f>
        <v>#REF!</v>
      </c>
      <c r="E10" s="21" t="e">
        <f>'[1]Приложение 6'!J147</f>
        <v>#REF!</v>
      </c>
      <c r="F10" s="21">
        <f>'[1]Приложение 6'!K147</f>
        <v>6256.59</v>
      </c>
      <c r="G10" s="22" t="e">
        <f>#REF!+#REF!</f>
        <v>#REF!</v>
      </c>
      <c r="H10" s="22" t="e">
        <f>#REF!+#REF!</f>
        <v>#REF!</v>
      </c>
      <c r="I10" s="22" t="e">
        <f>#REF!+#REF!</f>
        <v>#REF!</v>
      </c>
      <c r="J10" s="144">
        <v>685.952</v>
      </c>
      <c r="K10" s="144">
        <v>657.352</v>
      </c>
      <c r="L10" s="144">
        <v>657.352</v>
      </c>
    </row>
    <row r="11" spans="1:12" ht="39" customHeight="1">
      <c r="A11" s="73">
        <v>3</v>
      </c>
      <c r="B11" s="26" t="s">
        <v>87</v>
      </c>
      <c r="C11" s="20" t="s">
        <v>152</v>
      </c>
      <c r="D11" s="21" t="e">
        <f>'[1]Приложение 6'!I13+'[1]Приложение 6'!I172</f>
        <v>#REF!</v>
      </c>
      <c r="E11" s="21" t="e">
        <f>'[1]Приложение 6'!J13+'[1]Приложение 6'!J172</f>
        <v>#REF!</v>
      </c>
      <c r="F11" s="21">
        <f>'[1]Приложение 6'!K13+'[1]Приложение 6'!K172</f>
        <v>39375.689999999995</v>
      </c>
      <c r="G11" s="23" t="e">
        <f>#REF!</f>
        <v>#REF!</v>
      </c>
      <c r="H11" s="23" t="e">
        <f>#REF!</f>
        <v>#REF!</v>
      </c>
      <c r="I11" s="23" t="e">
        <f>#REF!</f>
        <v>#REF!</v>
      </c>
      <c r="J11" s="144">
        <v>5494.908</v>
      </c>
      <c r="K11" s="144">
        <v>5570.006</v>
      </c>
      <c r="L11" s="144">
        <v>5395.636</v>
      </c>
    </row>
    <row r="12" spans="1:12" ht="14.25" customHeight="1">
      <c r="A12" s="73">
        <v>4</v>
      </c>
      <c r="B12" s="75" t="s">
        <v>149</v>
      </c>
      <c r="C12" s="20" t="s">
        <v>153</v>
      </c>
      <c r="D12" s="21"/>
      <c r="E12" s="21"/>
      <c r="F12" s="21"/>
      <c r="G12" s="23"/>
      <c r="H12" s="23"/>
      <c r="I12" s="23"/>
      <c r="J12" s="144">
        <v>50</v>
      </c>
      <c r="K12" s="144">
        <v>50</v>
      </c>
      <c r="L12" s="144">
        <v>50</v>
      </c>
    </row>
    <row r="13" spans="1:12" ht="14.25" customHeight="1">
      <c r="A13" s="73">
        <v>5</v>
      </c>
      <c r="B13" s="75" t="s">
        <v>173</v>
      </c>
      <c r="C13" s="20" t="s">
        <v>174</v>
      </c>
      <c r="D13" s="21"/>
      <c r="E13" s="21"/>
      <c r="F13" s="21"/>
      <c r="G13" s="23"/>
      <c r="H13" s="23"/>
      <c r="I13" s="23"/>
      <c r="J13" s="144">
        <v>1125.25</v>
      </c>
      <c r="K13" s="144">
        <v>200</v>
      </c>
      <c r="L13" s="144">
        <v>270</v>
      </c>
    </row>
    <row r="14" spans="1:12" ht="15" customHeight="1">
      <c r="A14" s="73">
        <v>6</v>
      </c>
      <c r="B14" s="75" t="s">
        <v>146</v>
      </c>
      <c r="C14" s="20" t="s">
        <v>154</v>
      </c>
      <c r="D14" s="21"/>
      <c r="E14" s="21"/>
      <c r="F14" s="21"/>
      <c r="G14" s="23"/>
      <c r="H14" s="23"/>
      <c r="I14" s="23"/>
      <c r="J14" s="144">
        <v>74.9</v>
      </c>
      <c r="K14" s="144">
        <v>75.78</v>
      </c>
      <c r="L14" s="144">
        <v>78.78</v>
      </c>
    </row>
    <row r="15" spans="1:12" ht="15" customHeight="1">
      <c r="A15" s="73">
        <v>7</v>
      </c>
      <c r="B15" s="75" t="s">
        <v>259</v>
      </c>
      <c r="C15" s="20" t="s">
        <v>155</v>
      </c>
      <c r="D15" s="21" t="str">
        <f>'[1]Приложение 6'!I180</f>
        <v>00 21</v>
      </c>
      <c r="E15" s="21">
        <f>'[1]Приложение 6'!J180</f>
        <v>240</v>
      </c>
      <c r="F15" s="21">
        <f>'[1]Приложение 6'!K180</f>
        <v>1663.23</v>
      </c>
      <c r="G15" s="72"/>
      <c r="H15" s="72"/>
      <c r="I15" s="72"/>
      <c r="J15" s="144">
        <v>74.9</v>
      </c>
      <c r="K15" s="144">
        <v>75.78</v>
      </c>
      <c r="L15" s="144">
        <v>78.78</v>
      </c>
    </row>
    <row r="16" spans="1:12" ht="15" customHeight="1">
      <c r="A16" s="73">
        <v>8</v>
      </c>
      <c r="B16" s="75" t="s">
        <v>332</v>
      </c>
      <c r="C16" s="20" t="s">
        <v>323</v>
      </c>
      <c r="D16" s="21"/>
      <c r="E16" s="21"/>
      <c r="F16" s="21"/>
      <c r="G16" s="72"/>
      <c r="H16" s="72"/>
      <c r="I16" s="72"/>
      <c r="J16" s="144">
        <v>15.111</v>
      </c>
      <c r="K16" s="144"/>
      <c r="L16" s="144"/>
    </row>
    <row r="17" spans="1:12" ht="15" customHeight="1">
      <c r="A17" s="73">
        <v>9</v>
      </c>
      <c r="B17" s="75" t="s">
        <v>320</v>
      </c>
      <c r="C17" s="20" t="s">
        <v>324</v>
      </c>
      <c r="D17" s="21"/>
      <c r="E17" s="21"/>
      <c r="F17" s="21"/>
      <c r="G17" s="72"/>
      <c r="H17" s="72"/>
      <c r="I17" s="72"/>
      <c r="J17" s="144">
        <v>15.111</v>
      </c>
      <c r="K17" s="144"/>
      <c r="L17" s="144"/>
    </row>
    <row r="18" spans="1:12" ht="15" customHeight="1">
      <c r="A18" s="73">
        <v>10</v>
      </c>
      <c r="B18" s="75" t="s">
        <v>147</v>
      </c>
      <c r="C18" s="20" t="s">
        <v>156</v>
      </c>
      <c r="D18" s="21"/>
      <c r="E18" s="21"/>
      <c r="F18" s="21"/>
      <c r="G18" s="72"/>
      <c r="H18" s="72"/>
      <c r="I18" s="72"/>
      <c r="J18" s="23">
        <f>J20+J19</f>
        <v>696.62</v>
      </c>
      <c r="K18" s="23">
        <f>K20</f>
        <v>212.3</v>
      </c>
      <c r="L18" s="23">
        <f>L20</f>
        <v>212.3</v>
      </c>
    </row>
    <row r="19" spans="1:12" ht="15" customHeight="1">
      <c r="A19" s="73">
        <v>11</v>
      </c>
      <c r="B19" s="75" t="s">
        <v>328</v>
      </c>
      <c r="C19" s="20" t="s">
        <v>330</v>
      </c>
      <c r="D19" s="21"/>
      <c r="E19" s="21"/>
      <c r="F19" s="21"/>
      <c r="G19" s="72"/>
      <c r="H19" s="72"/>
      <c r="I19" s="72"/>
      <c r="J19" s="23">
        <v>28</v>
      </c>
      <c r="K19" s="23"/>
      <c r="L19" s="23"/>
    </row>
    <row r="20" spans="1:12" ht="15" customHeight="1">
      <c r="A20" s="73">
        <v>12</v>
      </c>
      <c r="B20" s="75" t="s">
        <v>148</v>
      </c>
      <c r="C20" s="20" t="s">
        <v>157</v>
      </c>
      <c r="D20" s="21"/>
      <c r="E20" s="21"/>
      <c r="F20" s="21"/>
      <c r="G20" s="72"/>
      <c r="H20" s="72"/>
      <c r="I20" s="72"/>
      <c r="J20" s="23">
        <v>668.62</v>
      </c>
      <c r="K20" s="23">
        <v>212.3</v>
      </c>
      <c r="L20" s="23">
        <v>212.3</v>
      </c>
    </row>
    <row r="21" spans="1:12" ht="15" customHeight="1">
      <c r="A21" s="73">
        <v>13</v>
      </c>
      <c r="B21" s="75" t="s">
        <v>200</v>
      </c>
      <c r="C21" s="20" t="s">
        <v>201</v>
      </c>
      <c r="D21" s="21"/>
      <c r="E21" s="21"/>
      <c r="F21" s="21"/>
      <c r="G21" s="72"/>
      <c r="H21" s="72"/>
      <c r="I21" s="72"/>
      <c r="J21" s="23">
        <v>706.015</v>
      </c>
      <c r="K21" s="23">
        <v>850</v>
      </c>
      <c r="L21" s="23">
        <v>700</v>
      </c>
    </row>
    <row r="22" spans="1:12" ht="15" customHeight="1">
      <c r="A22" s="73">
        <v>14</v>
      </c>
      <c r="B22" s="26" t="s">
        <v>75</v>
      </c>
      <c r="C22" s="20" t="s">
        <v>158</v>
      </c>
      <c r="D22" s="21">
        <f>'[1]Приложение 6'!I95+'[1]Приложение 6'!I194</f>
        <v>17233</v>
      </c>
      <c r="E22" s="21">
        <f>'[1]Приложение 6'!J95+'[1]Приложение 6'!J194</f>
        <v>780</v>
      </c>
      <c r="F22" s="21">
        <f>'[1]Приложение 6'!K95+'[1]Приложение 6'!K194</f>
        <v>2500</v>
      </c>
      <c r="G22" s="73"/>
      <c r="H22" s="73"/>
      <c r="I22" s="73"/>
      <c r="J22" s="23">
        <v>706.015</v>
      </c>
      <c r="K22" s="23">
        <v>850</v>
      </c>
      <c r="L22" s="23">
        <v>700</v>
      </c>
    </row>
    <row r="23" spans="1:12" ht="15" customHeight="1">
      <c r="A23" s="73">
        <v>15</v>
      </c>
      <c r="B23" s="26" t="s">
        <v>260</v>
      </c>
      <c r="C23" s="20" t="s">
        <v>159</v>
      </c>
      <c r="D23" s="21" t="e">
        <f>D24+#REF!</f>
        <v>#REF!</v>
      </c>
      <c r="E23" s="21" t="e">
        <f>E24+#REF!</f>
        <v>#REF!</v>
      </c>
      <c r="F23" s="21" t="e">
        <f>F24+#REF!</f>
        <v>#REF!</v>
      </c>
      <c r="G23" s="24"/>
      <c r="H23" s="24"/>
      <c r="I23" s="24"/>
      <c r="J23" s="144">
        <v>3619.105</v>
      </c>
      <c r="K23" s="144">
        <v>3593.07</v>
      </c>
      <c r="L23" s="144">
        <v>3593.07</v>
      </c>
    </row>
    <row r="24" spans="1:12" ht="15" customHeight="1">
      <c r="A24" s="73">
        <v>16</v>
      </c>
      <c r="B24" s="26" t="s">
        <v>76</v>
      </c>
      <c r="C24" s="20" t="s">
        <v>160</v>
      </c>
      <c r="D24" s="21" t="e">
        <f>'[1]Приложение 6'!I325+'[1]Приложение 6'!I217</f>
        <v>#REF!</v>
      </c>
      <c r="E24" s="21" t="e">
        <f>'[1]Приложение 6'!J325+'[1]Приложение 6'!J217</f>
        <v>#REF!</v>
      </c>
      <c r="F24" s="21">
        <f>'[1]Приложение 6'!K325+'[1]Приложение 6'!K217</f>
        <v>58912.61000000001</v>
      </c>
      <c r="G24" s="23"/>
      <c r="H24" s="23"/>
      <c r="I24" s="23"/>
      <c r="J24" s="144">
        <v>3619.105</v>
      </c>
      <c r="K24" s="144">
        <v>3593.07</v>
      </c>
      <c r="L24" s="144">
        <v>3593.07</v>
      </c>
    </row>
    <row r="25" spans="1:12" ht="15" customHeight="1">
      <c r="A25" s="73">
        <v>17</v>
      </c>
      <c r="B25" s="27" t="s">
        <v>88</v>
      </c>
      <c r="C25" s="20"/>
      <c r="D25" s="21"/>
      <c r="E25" s="21">
        <v>23767</v>
      </c>
      <c r="F25" s="21">
        <f>'[1]Приложение 6'!K448</f>
        <v>852.2</v>
      </c>
      <c r="G25" s="25" t="e">
        <f>G10+#REF!+#REF!+#REF!+#REF!</f>
        <v>#REF!</v>
      </c>
      <c r="H25" s="25" t="e">
        <f>H10+#REF!+#REF!+#REF!+#REF!</f>
        <v>#REF!</v>
      </c>
      <c r="I25" s="25" t="e">
        <f>I10+#REF!+#REF!+#REF!+#REF!</f>
        <v>#REF!</v>
      </c>
      <c r="J25" s="23"/>
      <c r="K25" s="144">
        <v>346.655</v>
      </c>
      <c r="L25" s="144">
        <v>601.025</v>
      </c>
    </row>
    <row r="26" spans="1:12" ht="15" customHeight="1">
      <c r="A26" s="18">
        <v>18</v>
      </c>
      <c r="B26" s="26" t="s">
        <v>77</v>
      </c>
      <c r="C26" s="17"/>
      <c r="D26" s="21" t="e">
        <f>#REF!+#REF!+D23+#REF!+#REF!+#REF!+#REF!+D9+#REF!+D15</f>
        <v>#REF!</v>
      </c>
      <c r="E26" s="21" t="e">
        <f>#REF!+#REF!+E23+#REF!+#REF!+#REF!+#REF!+E9+#REF!+E15+E25</f>
        <v>#REF!</v>
      </c>
      <c r="F26" s="21" t="e">
        <f>#REF!+#REF!+F23+#REF!+#REF!+#REF!+#REF!+F9+#REF!+F15+F25</f>
        <v>#REF!</v>
      </c>
      <c r="G26" s="19"/>
      <c r="H26" s="19"/>
      <c r="I26" s="19"/>
      <c r="J26" s="145">
        <f>J9+J14+J18+J22+J23+J16+O26</f>
        <v>12467.861</v>
      </c>
      <c r="K26" s="145">
        <f>K9+K14+K18+K22+K23+K25</f>
        <v>11555.163</v>
      </c>
      <c r="L26" s="145">
        <f>L9+L14+L18+L22+L23+L25</f>
        <v>11558.163</v>
      </c>
    </row>
    <row r="27" spans="1:6" ht="15.75">
      <c r="A27" s="15"/>
      <c r="B27" s="11"/>
      <c r="C27" s="15"/>
      <c r="D27" s="16"/>
      <c r="E27" s="15"/>
      <c r="F27" s="15"/>
    </row>
  </sheetData>
  <sheetProtection/>
  <mergeCells count="4">
    <mergeCell ref="B4:C4"/>
    <mergeCell ref="C2:N2"/>
    <mergeCell ref="C3:L3"/>
    <mergeCell ref="B5:L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6"/>
  <sheetViews>
    <sheetView zoomScalePageLayoutView="0" workbookViewId="0" topLeftCell="A79">
      <selection activeCell="B4" sqref="C4:C7"/>
    </sheetView>
  </sheetViews>
  <sheetFormatPr defaultColWidth="9.00390625" defaultRowHeight="12.75"/>
  <cols>
    <col min="1" max="1" width="6.625" style="1" customWidth="1"/>
    <col min="2" max="2" width="60.25390625" style="1" customWidth="1"/>
    <col min="3" max="3" width="13.75390625" style="1" customWidth="1"/>
    <col min="4" max="4" width="8.00390625" style="1" customWidth="1"/>
    <col min="5" max="5" width="7.25390625" style="1" customWidth="1"/>
    <col min="6" max="6" width="12.125" style="1" customWidth="1"/>
    <col min="7" max="7" width="10.875" style="1" customWidth="1"/>
    <col min="8" max="8" width="9.75390625" style="1" customWidth="1"/>
    <col min="9" max="9" width="12.00390625" style="1" customWidth="1"/>
    <col min="10" max="10" width="10.875" style="1" customWidth="1"/>
    <col min="11" max="11" width="10.375" style="1" customWidth="1"/>
    <col min="12" max="13" width="9.125" style="1" customWidth="1"/>
    <col min="14" max="14" width="43.125" style="1" customWidth="1"/>
    <col min="15" max="16384" width="9.125" style="1" customWidth="1"/>
  </cols>
  <sheetData>
    <row r="1" spans="1:8" s="30" customFormat="1" ht="15.75">
      <c r="A1" s="11"/>
      <c r="B1" s="11"/>
      <c r="C1" s="11"/>
      <c r="F1" s="178" t="s">
        <v>99</v>
      </c>
      <c r="G1" s="178"/>
      <c r="H1" s="178"/>
    </row>
    <row r="2" spans="1:9" s="30" customFormat="1" ht="15.75">
      <c r="A2" s="11"/>
      <c r="B2" s="11"/>
      <c r="C2" s="11"/>
      <c r="D2" s="178" t="s">
        <v>342</v>
      </c>
      <c r="E2" s="178"/>
      <c r="F2" s="178"/>
      <c r="G2" s="178"/>
      <c r="H2" s="178"/>
      <c r="I2" s="148"/>
    </row>
    <row r="3" spans="1:11" s="30" customFormat="1" ht="15.75">
      <c r="A3" s="11"/>
      <c r="B3" s="11"/>
      <c r="C3" s="11"/>
      <c r="D3" s="181"/>
      <c r="E3" s="181"/>
      <c r="F3" s="181"/>
      <c r="G3" s="181"/>
      <c r="H3" s="181"/>
      <c r="I3" s="11"/>
      <c r="J3" s="11"/>
      <c r="K3" s="11"/>
    </row>
    <row r="4" spans="1:11" ht="12.75" customHeight="1">
      <c r="A4" s="180"/>
      <c r="B4" s="179" t="s">
        <v>258</v>
      </c>
      <c r="C4" s="179"/>
      <c r="D4" s="179"/>
      <c r="E4" s="179"/>
      <c r="F4" s="179"/>
      <c r="G4" s="115"/>
      <c r="H4" s="115"/>
      <c r="I4" s="115"/>
      <c r="J4" s="115"/>
      <c r="K4" s="115"/>
    </row>
    <row r="5" spans="1:11" ht="36" customHeight="1">
      <c r="A5" s="180"/>
      <c r="B5" s="179"/>
      <c r="C5" s="179"/>
      <c r="D5" s="179"/>
      <c r="E5" s="179"/>
      <c r="F5" s="179"/>
      <c r="G5" s="114"/>
      <c r="H5" s="114"/>
      <c r="I5" s="114"/>
      <c r="J5" s="114"/>
      <c r="K5" s="114"/>
    </row>
    <row r="6" spans="1:11" ht="36" customHeight="1">
      <c r="A6" s="88"/>
      <c r="B6" s="90"/>
      <c r="C6" s="90"/>
      <c r="D6" s="90"/>
      <c r="E6" s="90"/>
      <c r="F6" s="90"/>
      <c r="G6" s="90"/>
      <c r="H6" s="90"/>
      <c r="I6" s="89"/>
      <c r="J6" s="89"/>
      <c r="K6" s="89"/>
    </row>
    <row r="7" spans="1:11" ht="51.75" customHeight="1">
      <c r="A7" s="93" t="s">
        <v>55</v>
      </c>
      <c r="B7" s="93" t="s">
        <v>68</v>
      </c>
      <c r="C7" s="94" t="s">
        <v>69</v>
      </c>
      <c r="D7" s="93" t="s">
        <v>70</v>
      </c>
      <c r="E7" s="94" t="s">
        <v>150</v>
      </c>
      <c r="F7" s="93" t="s">
        <v>303</v>
      </c>
      <c r="G7" s="93" t="s">
        <v>304</v>
      </c>
      <c r="H7" s="93" t="s">
        <v>305</v>
      </c>
      <c r="I7" s="111"/>
      <c r="J7" s="111"/>
      <c r="K7" s="111"/>
    </row>
    <row r="8" spans="1:12" ht="16.5" customHeight="1">
      <c r="A8" s="93"/>
      <c r="B8" s="93">
        <v>1</v>
      </c>
      <c r="C8" s="94"/>
      <c r="D8" s="93"/>
      <c r="E8" s="94"/>
      <c r="F8" s="93">
        <v>7</v>
      </c>
      <c r="G8" s="93">
        <v>8</v>
      </c>
      <c r="H8" s="93">
        <v>6</v>
      </c>
      <c r="I8" s="112"/>
      <c r="J8" s="112"/>
      <c r="K8" s="112"/>
      <c r="L8" s="31"/>
    </row>
    <row r="9" spans="1:28" ht="32.25" customHeight="1">
      <c r="A9" s="155">
        <v>1</v>
      </c>
      <c r="B9" s="9" t="s">
        <v>219</v>
      </c>
      <c r="C9" s="96" t="s">
        <v>186</v>
      </c>
      <c r="D9" s="97"/>
      <c r="E9" s="96" t="s">
        <v>151</v>
      </c>
      <c r="F9" s="149">
        <f>F10+F27+F32+F41+F48</f>
        <v>8693.688</v>
      </c>
      <c r="G9" s="149">
        <f>G10+G27+G32+G41+G48</f>
        <v>7487.558000000001</v>
      </c>
      <c r="H9" s="149">
        <f>H10+H27+H32+H41+H48</f>
        <v>7233.188</v>
      </c>
      <c r="I9" s="112"/>
      <c r="J9" s="112"/>
      <c r="K9" s="112"/>
      <c r="L9" s="31"/>
      <c r="U9" s="92"/>
      <c r="V9" s="103"/>
      <c r="W9" s="104"/>
      <c r="X9" s="105"/>
      <c r="Y9" s="104"/>
      <c r="Z9" s="106"/>
      <c r="AA9" s="106"/>
      <c r="AB9" s="106"/>
    </row>
    <row r="10" spans="1:28" ht="32.25" customHeight="1">
      <c r="A10" s="155">
        <v>2</v>
      </c>
      <c r="B10" s="9" t="s">
        <v>176</v>
      </c>
      <c r="C10" s="96" t="s">
        <v>166</v>
      </c>
      <c r="D10" s="97"/>
      <c r="E10" s="96"/>
      <c r="F10" s="149">
        <f>F11+F14+F17+F20</f>
        <v>6178.692</v>
      </c>
      <c r="G10" s="149">
        <f>G11+G17</f>
        <v>6225.258000000001</v>
      </c>
      <c r="H10" s="149">
        <f>H11+H17</f>
        <v>6050.888</v>
      </c>
      <c r="I10" s="112"/>
      <c r="J10" s="112"/>
      <c r="K10" s="112"/>
      <c r="L10" s="31"/>
      <c r="U10" s="92"/>
      <c r="V10" s="103"/>
      <c r="W10" s="104"/>
      <c r="X10" s="105"/>
      <c r="Y10" s="104"/>
      <c r="Z10" s="106"/>
      <c r="AA10" s="106"/>
      <c r="AB10" s="106"/>
    </row>
    <row r="11" spans="1:28" ht="32.25" customHeight="1">
      <c r="A11" s="155">
        <v>3</v>
      </c>
      <c r="B11" s="9" t="s">
        <v>73</v>
      </c>
      <c r="C11" s="96" t="s">
        <v>175</v>
      </c>
      <c r="D11" s="97"/>
      <c r="E11" s="96" t="s">
        <v>66</v>
      </c>
      <c r="F11" s="149">
        <f>F12</f>
        <v>657.352</v>
      </c>
      <c r="G11" s="149">
        <f>G12</f>
        <v>657.352</v>
      </c>
      <c r="H11" s="149">
        <f>H12</f>
        <v>657.352</v>
      </c>
      <c r="I11" s="112"/>
      <c r="J11" s="112"/>
      <c r="K11" s="112"/>
      <c r="L11" s="31"/>
      <c r="U11" s="92"/>
      <c r="V11" s="103"/>
      <c r="W11" s="104"/>
      <c r="X11" s="105"/>
      <c r="Y11" s="104"/>
      <c r="Z11" s="106"/>
      <c r="AA11" s="106"/>
      <c r="AB11" s="106"/>
    </row>
    <row r="12" spans="1:28" ht="54" customHeight="1">
      <c r="A12" s="155">
        <v>4</v>
      </c>
      <c r="B12" s="9" t="s">
        <v>78</v>
      </c>
      <c r="C12" s="96" t="s">
        <v>175</v>
      </c>
      <c r="D12" s="97">
        <v>100</v>
      </c>
      <c r="E12" s="96" t="s">
        <v>66</v>
      </c>
      <c r="F12" s="149">
        <v>657.352</v>
      </c>
      <c r="G12" s="149">
        <v>657.352</v>
      </c>
      <c r="H12" s="149">
        <v>657.352</v>
      </c>
      <c r="I12" s="112"/>
      <c r="J12" s="112"/>
      <c r="K12" s="112"/>
      <c r="L12" s="31"/>
      <c r="U12" s="92"/>
      <c r="V12" s="103"/>
      <c r="W12" s="104"/>
      <c r="X12" s="105"/>
      <c r="Y12" s="104"/>
      <c r="Z12" s="106"/>
      <c r="AA12" s="106"/>
      <c r="AB12" s="106"/>
    </row>
    <row r="13" spans="1:28" ht="27.75" customHeight="1">
      <c r="A13" s="155">
        <v>5</v>
      </c>
      <c r="B13" s="33" t="s">
        <v>79</v>
      </c>
      <c r="C13" s="96" t="s">
        <v>175</v>
      </c>
      <c r="D13" s="97">
        <v>120</v>
      </c>
      <c r="E13" s="96" t="s">
        <v>66</v>
      </c>
      <c r="F13" s="149">
        <v>657.352</v>
      </c>
      <c r="G13" s="149">
        <v>657.352</v>
      </c>
      <c r="H13" s="149">
        <v>657.352</v>
      </c>
      <c r="I13" s="112"/>
      <c r="J13" s="112"/>
      <c r="K13" s="112"/>
      <c r="L13" s="31"/>
      <c r="U13" s="92"/>
      <c r="V13" s="103"/>
      <c r="W13" s="104"/>
      <c r="X13" s="105"/>
      <c r="Y13" s="104"/>
      <c r="Z13" s="106"/>
      <c r="AA13" s="106"/>
      <c r="AB13" s="106"/>
    </row>
    <row r="14" spans="1:28" ht="27.75" customHeight="1">
      <c r="A14" s="155"/>
      <c r="B14" s="9" t="s">
        <v>73</v>
      </c>
      <c r="C14" s="96" t="s">
        <v>338</v>
      </c>
      <c r="D14" s="97"/>
      <c r="E14" s="96" t="s">
        <v>66</v>
      </c>
      <c r="F14" s="149">
        <v>28.6</v>
      </c>
      <c r="G14" s="149"/>
      <c r="H14" s="149"/>
      <c r="I14" s="112"/>
      <c r="J14" s="112"/>
      <c r="K14" s="112"/>
      <c r="L14" s="31"/>
      <c r="U14" s="92"/>
      <c r="V14" s="103"/>
      <c r="W14" s="104"/>
      <c r="X14" s="105"/>
      <c r="Y14" s="104"/>
      <c r="Z14" s="106"/>
      <c r="AA14" s="106"/>
      <c r="AB14" s="106"/>
    </row>
    <row r="15" spans="1:28" ht="55.5" customHeight="1">
      <c r="A15" s="155"/>
      <c r="B15" s="9" t="s">
        <v>78</v>
      </c>
      <c r="C15" s="96" t="s">
        <v>338</v>
      </c>
      <c r="D15" s="97">
        <v>100</v>
      </c>
      <c r="E15" s="96" t="s">
        <v>66</v>
      </c>
      <c r="F15" s="149">
        <v>28.6</v>
      </c>
      <c r="G15" s="149"/>
      <c r="H15" s="149"/>
      <c r="I15" s="112"/>
      <c r="J15" s="112"/>
      <c r="K15" s="112"/>
      <c r="L15" s="31"/>
      <c r="U15" s="92"/>
      <c r="V15" s="103"/>
      <c r="W15" s="104"/>
      <c r="X15" s="105"/>
      <c r="Y15" s="104"/>
      <c r="Z15" s="106"/>
      <c r="AA15" s="106"/>
      <c r="AB15" s="106"/>
    </row>
    <row r="16" spans="1:28" ht="27.75" customHeight="1">
      <c r="A16" s="155"/>
      <c r="B16" s="33" t="s">
        <v>79</v>
      </c>
      <c r="C16" s="96" t="s">
        <v>338</v>
      </c>
      <c r="D16" s="97">
        <v>120</v>
      </c>
      <c r="E16" s="96" t="s">
        <v>66</v>
      </c>
      <c r="F16" s="149">
        <v>28.6</v>
      </c>
      <c r="G16" s="149"/>
      <c r="H16" s="149"/>
      <c r="I16" s="112"/>
      <c r="J16" s="112"/>
      <c r="K16" s="112"/>
      <c r="L16" s="31"/>
      <c r="U16" s="92"/>
      <c r="V16" s="103"/>
      <c r="W16" s="104"/>
      <c r="X16" s="105"/>
      <c r="Y16" s="104"/>
      <c r="Z16" s="106"/>
      <c r="AA16" s="106"/>
      <c r="AB16" s="106"/>
    </row>
    <row r="17" spans="1:28" ht="43.5" customHeight="1">
      <c r="A17" s="155">
        <v>6</v>
      </c>
      <c r="B17" s="9" t="s">
        <v>177</v>
      </c>
      <c r="C17" s="96" t="s">
        <v>175</v>
      </c>
      <c r="D17" s="97"/>
      <c r="E17" s="96" t="s">
        <v>152</v>
      </c>
      <c r="F17" s="149">
        <f>F18+F24+F25</f>
        <v>5300.406</v>
      </c>
      <c r="G17" s="149">
        <f>G18+G24</f>
        <v>5567.906000000001</v>
      </c>
      <c r="H17" s="149">
        <f>H18+H24</f>
        <v>5393.536</v>
      </c>
      <c r="I17" s="112"/>
      <c r="J17" s="112"/>
      <c r="K17" s="112"/>
      <c r="L17" s="31"/>
      <c r="U17" s="92"/>
      <c r="V17" s="103"/>
      <c r="W17" s="104"/>
      <c r="X17" s="105"/>
      <c r="Y17" s="104"/>
      <c r="Z17" s="106"/>
      <c r="AA17" s="106"/>
      <c r="AB17" s="106"/>
    </row>
    <row r="18" spans="1:28" ht="57.75" customHeight="1">
      <c r="A18" s="155">
        <v>7</v>
      </c>
      <c r="B18" s="9" t="s">
        <v>78</v>
      </c>
      <c r="C18" s="96" t="s">
        <v>175</v>
      </c>
      <c r="D18" s="97">
        <v>100</v>
      </c>
      <c r="E18" s="96" t="s">
        <v>152</v>
      </c>
      <c r="F18" s="149">
        <f>F19</f>
        <v>4191.821</v>
      </c>
      <c r="G18" s="149">
        <f>G19</f>
        <v>4339.587</v>
      </c>
      <c r="H18" s="149">
        <f>H19</f>
        <v>4298.619</v>
      </c>
      <c r="I18" s="112"/>
      <c r="J18" s="112"/>
      <c r="K18" s="112"/>
      <c r="L18" s="31"/>
      <c r="U18" s="92"/>
      <c r="V18" s="107"/>
      <c r="W18" s="108"/>
      <c r="X18" s="109"/>
      <c r="Y18" s="108"/>
      <c r="Z18" s="106"/>
      <c r="AA18" s="106"/>
      <c r="AB18" s="106"/>
    </row>
    <row r="19" spans="1:28" ht="30.75" customHeight="1">
      <c r="A19" s="155">
        <v>8</v>
      </c>
      <c r="B19" s="33" t="s">
        <v>79</v>
      </c>
      <c r="C19" s="96" t="s">
        <v>175</v>
      </c>
      <c r="D19" s="97">
        <v>120</v>
      </c>
      <c r="E19" s="96" t="s">
        <v>152</v>
      </c>
      <c r="F19" s="149">
        <v>4191.821</v>
      </c>
      <c r="G19" s="149">
        <v>4339.587</v>
      </c>
      <c r="H19" s="149">
        <v>4298.619</v>
      </c>
      <c r="I19" s="112"/>
      <c r="J19" s="112"/>
      <c r="K19" s="112"/>
      <c r="L19" s="31"/>
      <c r="U19" s="92"/>
      <c r="V19" s="107"/>
      <c r="W19" s="108"/>
      <c r="X19" s="109"/>
      <c r="Y19" s="108"/>
      <c r="Z19" s="106"/>
      <c r="AA19" s="106"/>
      <c r="AB19" s="106"/>
    </row>
    <row r="20" spans="1:28" ht="47.25" customHeight="1">
      <c r="A20" s="155"/>
      <c r="B20" s="9" t="s">
        <v>177</v>
      </c>
      <c r="C20" s="96" t="s">
        <v>338</v>
      </c>
      <c r="D20" s="97"/>
      <c r="E20" s="96" t="s">
        <v>152</v>
      </c>
      <c r="F20" s="149">
        <v>192.334</v>
      </c>
      <c r="G20" s="149"/>
      <c r="H20" s="149"/>
      <c r="I20" s="112"/>
      <c r="J20" s="112"/>
      <c r="K20" s="112"/>
      <c r="L20" s="31"/>
      <c r="U20" s="92"/>
      <c r="V20" s="107"/>
      <c r="W20" s="108"/>
      <c r="X20" s="109"/>
      <c r="Y20" s="108"/>
      <c r="Z20" s="106"/>
      <c r="AA20" s="106"/>
      <c r="AB20" s="106"/>
    </row>
    <row r="21" spans="1:28" ht="57.75" customHeight="1">
      <c r="A21" s="155"/>
      <c r="B21" s="9" t="s">
        <v>78</v>
      </c>
      <c r="C21" s="96" t="s">
        <v>338</v>
      </c>
      <c r="D21" s="97">
        <v>100</v>
      </c>
      <c r="E21" s="96" t="s">
        <v>152</v>
      </c>
      <c r="F21" s="149">
        <v>192.334</v>
      </c>
      <c r="G21" s="149"/>
      <c r="H21" s="149"/>
      <c r="I21" s="112"/>
      <c r="J21" s="112"/>
      <c r="K21" s="112"/>
      <c r="L21" s="31"/>
      <c r="U21" s="92"/>
      <c r="V21" s="107"/>
      <c r="W21" s="108"/>
      <c r="X21" s="109"/>
      <c r="Y21" s="108"/>
      <c r="Z21" s="106"/>
      <c r="AA21" s="106"/>
      <c r="AB21" s="106"/>
    </row>
    <row r="22" spans="1:28" ht="30.75" customHeight="1">
      <c r="A22" s="155"/>
      <c r="B22" s="33" t="s">
        <v>79</v>
      </c>
      <c r="C22" s="96" t="s">
        <v>338</v>
      </c>
      <c r="D22" s="97">
        <v>120</v>
      </c>
      <c r="E22" s="96" t="s">
        <v>152</v>
      </c>
      <c r="F22" s="149">
        <v>192.334</v>
      </c>
      <c r="G22" s="149"/>
      <c r="H22" s="149"/>
      <c r="I22" s="112"/>
      <c r="J22" s="112"/>
      <c r="K22" s="112"/>
      <c r="L22" s="31"/>
      <c r="U22" s="92"/>
      <c r="V22" s="107"/>
      <c r="W22" s="108"/>
      <c r="X22" s="109"/>
      <c r="Y22" s="108"/>
      <c r="Z22" s="106"/>
      <c r="AA22" s="106"/>
      <c r="AB22" s="106"/>
    </row>
    <row r="23" spans="1:28" ht="30.75" customHeight="1">
      <c r="A23" s="155">
        <v>9</v>
      </c>
      <c r="B23" s="9" t="s">
        <v>80</v>
      </c>
      <c r="C23" s="96" t="s">
        <v>175</v>
      </c>
      <c r="D23" s="97">
        <v>200</v>
      </c>
      <c r="E23" s="96" t="s">
        <v>152</v>
      </c>
      <c r="F23" s="149">
        <v>1107.585</v>
      </c>
      <c r="G23" s="149">
        <v>1228.319</v>
      </c>
      <c r="H23" s="149">
        <v>1094.917</v>
      </c>
      <c r="I23" s="112"/>
      <c r="J23" s="112"/>
      <c r="K23" s="112"/>
      <c r="L23" s="31"/>
      <c r="U23" s="92"/>
      <c r="V23" s="107"/>
      <c r="W23" s="108"/>
      <c r="X23" s="109"/>
      <c r="Y23" s="108"/>
      <c r="Z23" s="106"/>
      <c r="AA23" s="106"/>
      <c r="AB23" s="106"/>
    </row>
    <row r="24" spans="1:28" ht="30.75" customHeight="1">
      <c r="A24" s="155">
        <v>10</v>
      </c>
      <c r="B24" s="9" t="s">
        <v>248</v>
      </c>
      <c r="C24" s="96" t="s">
        <v>175</v>
      </c>
      <c r="D24" s="97">
        <v>240</v>
      </c>
      <c r="E24" s="96" t="s">
        <v>152</v>
      </c>
      <c r="F24" s="149">
        <v>1107.585</v>
      </c>
      <c r="G24" s="149">
        <v>1228.319</v>
      </c>
      <c r="H24" s="149">
        <v>1094.917</v>
      </c>
      <c r="I24" s="112"/>
      <c r="J24" s="112"/>
      <c r="K24" s="112"/>
      <c r="L24" s="31"/>
      <c r="U24" s="92"/>
      <c r="V24" s="110"/>
      <c r="W24" s="108"/>
      <c r="X24" s="109"/>
      <c r="Y24" s="108"/>
      <c r="Z24" s="106"/>
      <c r="AA24" s="106"/>
      <c r="AB24" s="106"/>
    </row>
    <row r="25" spans="1:28" ht="20.25" customHeight="1">
      <c r="A25" s="155">
        <v>11</v>
      </c>
      <c r="B25" s="129" t="s">
        <v>161</v>
      </c>
      <c r="C25" s="96" t="s">
        <v>175</v>
      </c>
      <c r="D25" s="97">
        <v>800</v>
      </c>
      <c r="E25" s="96" t="s">
        <v>152</v>
      </c>
      <c r="F25" s="149">
        <v>1</v>
      </c>
      <c r="G25" s="149"/>
      <c r="H25" s="149"/>
      <c r="I25" s="112"/>
      <c r="J25" s="112"/>
      <c r="K25" s="112"/>
      <c r="L25" s="31"/>
      <c r="U25" s="92"/>
      <c r="V25" s="110"/>
      <c r="W25" s="108"/>
      <c r="X25" s="109"/>
      <c r="Y25" s="108"/>
      <c r="Z25" s="106"/>
      <c r="AA25" s="106"/>
      <c r="AB25" s="106"/>
    </row>
    <row r="26" spans="1:28" ht="15" customHeight="1">
      <c r="A26" s="155">
        <v>12</v>
      </c>
      <c r="B26" s="129" t="s">
        <v>299</v>
      </c>
      <c r="C26" s="96" t="s">
        <v>175</v>
      </c>
      <c r="D26" s="97">
        <v>870</v>
      </c>
      <c r="E26" s="96" t="s">
        <v>152</v>
      </c>
      <c r="F26" s="149">
        <v>1</v>
      </c>
      <c r="G26" s="149"/>
      <c r="H26" s="149"/>
      <c r="I26" s="112"/>
      <c r="J26" s="112"/>
      <c r="K26" s="112"/>
      <c r="L26" s="31"/>
      <c r="U26" s="92"/>
      <c r="V26" s="110"/>
      <c r="W26" s="108"/>
      <c r="X26" s="109"/>
      <c r="Y26" s="108"/>
      <c r="Z26" s="106"/>
      <c r="AA26" s="106"/>
      <c r="AB26" s="106"/>
    </row>
    <row r="27" spans="1:12" ht="17.25" customHeight="1">
      <c r="A27" s="155">
        <v>13</v>
      </c>
      <c r="B27" s="156" t="s">
        <v>178</v>
      </c>
      <c r="C27" s="116" t="s">
        <v>164</v>
      </c>
      <c r="D27" s="117"/>
      <c r="E27" s="116"/>
      <c r="F27" s="149">
        <f>F28+F31</f>
        <v>189.298</v>
      </c>
      <c r="G27" s="149">
        <f>G28+G31</f>
        <v>0</v>
      </c>
      <c r="H27" s="149">
        <f>H28+H31</f>
        <v>0</v>
      </c>
      <c r="I27" s="113"/>
      <c r="J27" s="113"/>
      <c r="K27" s="113"/>
      <c r="L27" s="36"/>
    </row>
    <row r="28" spans="1:12" ht="63" customHeight="1">
      <c r="A28" s="155">
        <v>14</v>
      </c>
      <c r="B28" s="9" t="s">
        <v>78</v>
      </c>
      <c r="C28" s="116" t="s">
        <v>193</v>
      </c>
      <c r="D28" s="117">
        <v>100</v>
      </c>
      <c r="E28" s="116" t="s">
        <v>174</v>
      </c>
      <c r="F28" s="149">
        <f>F29</f>
        <v>188.798</v>
      </c>
      <c r="G28" s="149">
        <f>G29</f>
        <v>0</v>
      </c>
      <c r="H28" s="149">
        <f>H29</f>
        <v>0</v>
      </c>
      <c r="I28" s="113"/>
      <c r="J28" s="113"/>
      <c r="K28" s="113"/>
      <c r="L28" s="36"/>
    </row>
    <row r="29" spans="1:12" ht="17.25" customHeight="1">
      <c r="A29" s="155">
        <v>15</v>
      </c>
      <c r="B29" s="33" t="s">
        <v>179</v>
      </c>
      <c r="C29" s="116" t="s">
        <v>193</v>
      </c>
      <c r="D29" s="117">
        <v>110</v>
      </c>
      <c r="E29" s="116" t="s">
        <v>174</v>
      </c>
      <c r="F29" s="149">
        <v>188.798</v>
      </c>
      <c r="G29" s="149"/>
      <c r="H29" s="149"/>
      <c r="I29" s="113"/>
      <c r="J29" s="113"/>
      <c r="K29" s="113"/>
      <c r="L29" s="36"/>
    </row>
    <row r="30" spans="1:12" ht="18" customHeight="1">
      <c r="A30" s="155">
        <v>16</v>
      </c>
      <c r="B30" s="129" t="s">
        <v>161</v>
      </c>
      <c r="C30" s="116" t="s">
        <v>183</v>
      </c>
      <c r="D30" s="117">
        <v>800</v>
      </c>
      <c r="E30" s="116" t="s">
        <v>174</v>
      </c>
      <c r="F30" s="149">
        <v>0.5</v>
      </c>
      <c r="G30" s="149"/>
      <c r="H30" s="149"/>
      <c r="I30" s="113"/>
      <c r="J30" s="113"/>
      <c r="K30" s="113"/>
      <c r="L30" s="36"/>
    </row>
    <row r="31" spans="1:12" ht="16.5" customHeight="1">
      <c r="A31" s="155">
        <v>17</v>
      </c>
      <c r="B31" s="129" t="s">
        <v>299</v>
      </c>
      <c r="C31" s="116" t="s">
        <v>193</v>
      </c>
      <c r="D31" s="117">
        <v>870</v>
      </c>
      <c r="E31" s="116" t="s">
        <v>174</v>
      </c>
      <c r="F31" s="149">
        <v>0.5</v>
      </c>
      <c r="G31" s="149"/>
      <c r="H31" s="149"/>
      <c r="I31" s="113"/>
      <c r="J31" s="113"/>
      <c r="K31" s="113"/>
      <c r="L31" s="36"/>
    </row>
    <row r="32" spans="1:12" ht="49.5" customHeight="1">
      <c r="A32" s="155">
        <v>18</v>
      </c>
      <c r="B32" s="129" t="s">
        <v>333</v>
      </c>
      <c r="C32" s="116" t="s">
        <v>334</v>
      </c>
      <c r="D32" s="117"/>
      <c r="E32" s="116"/>
      <c r="F32" s="149">
        <v>951.063</v>
      </c>
      <c r="G32" s="149">
        <v>200</v>
      </c>
      <c r="H32" s="149">
        <v>270</v>
      </c>
      <c r="I32" s="113"/>
      <c r="J32" s="113"/>
      <c r="K32" s="113"/>
      <c r="L32" s="36"/>
    </row>
    <row r="33" spans="1:12" ht="65.25" customHeight="1">
      <c r="A33" s="155">
        <v>19</v>
      </c>
      <c r="B33" s="154" t="s">
        <v>321</v>
      </c>
      <c r="C33" s="116" t="s">
        <v>325</v>
      </c>
      <c r="D33" s="117"/>
      <c r="E33" s="116" t="s">
        <v>324</v>
      </c>
      <c r="F33" s="149">
        <v>14.337</v>
      </c>
      <c r="G33" s="149"/>
      <c r="H33" s="149"/>
      <c r="I33" s="113"/>
      <c r="J33" s="113"/>
      <c r="K33" s="113"/>
      <c r="L33" s="36"/>
    </row>
    <row r="34" spans="1:12" ht="35.25" customHeight="1">
      <c r="A34" s="155">
        <v>20</v>
      </c>
      <c r="B34" s="9" t="s">
        <v>80</v>
      </c>
      <c r="C34" s="116" t="s">
        <v>325</v>
      </c>
      <c r="D34" s="117">
        <v>200</v>
      </c>
      <c r="E34" s="116" t="s">
        <v>324</v>
      </c>
      <c r="F34" s="149">
        <v>14.337</v>
      </c>
      <c r="G34" s="149"/>
      <c r="H34" s="149"/>
      <c r="I34" s="113"/>
      <c r="J34" s="113"/>
      <c r="K34" s="113"/>
      <c r="L34" s="36"/>
    </row>
    <row r="35" spans="1:12" ht="38.25" customHeight="1">
      <c r="A35" s="155">
        <v>21</v>
      </c>
      <c r="B35" s="9" t="s">
        <v>248</v>
      </c>
      <c r="C35" s="116" t="s">
        <v>325</v>
      </c>
      <c r="D35" s="117">
        <v>240</v>
      </c>
      <c r="E35" s="116" t="s">
        <v>324</v>
      </c>
      <c r="F35" s="149">
        <v>14.337</v>
      </c>
      <c r="G35" s="149"/>
      <c r="H35" s="149"/>
      <c r="I35" s="113"/>
      <c r="J35" s="113"/>
      <c r="K35" s="113"/>
      <c r="L35" s="36"/>
    </row>
    <row r="36" spans="1:12" ht="81.75" customHeight="1">
      <c r="A36" s="155">
        <v>22</v>
      </c>
      <c r="B36" s="154" t="s">
        <v>322</v>
      </c>
      <c r="C36" s="116" t="s">
        <v>326</v>
      </c>
      <c r="D36" s="117"/>
      <c r="E36" s="116" t="s">
        <v>324</v>
      </c>
      <c r="F36" s="149">
        <v>0.774</v>
      </c>
      <c r="G36" s="149"/>
      <c r="H36" s="149"/>
      <c r="I36" s="113"/>
      <c r="J36" s="113"/>
      <c r="K36" s="113"/>
      <c r="L36" s="36"/>
    </row>
    <row r="37" spans="1:12" ht="33.75" customHeight="1">
      <c r="A37" s="155">
        <v>23</v>
      </c>
      <c r="B37" s="9" t="s">
        <v>80</v>
      </c>
      <c r="C37" s="116" t="s">
        <v>326</v>
      </c>
      <c r="D37" s="117">
        <v>200</v>
      </c>
      <c r="E37" s="116" t="s">
        <v>324</v>
      </c>
      <c r="F37" s="149">
        <v>0.774</v>
      </c>
      <c r="G37" s="149"/>
      <c r="H37" s="149"/>
      <c r="I37" s="113"/>
      <c r="J37" s="113"/>
      <c r="K37" s="113"/>
      <c r="L37" s="36"/>
    </row>
    <row r="38" spans="1:12" ht="49.5" customHeight="1">
      <c r="A38" s="155">
        <v>24</v>
      </c>
      <c r="B38" s="9" t="s">
        <v>248</v>
      </c>
      <c r="C38" s="116" t="s">
        <v>326</v>
      </c>
      <c r="D38" s="117">
        <v>240</v>
      </c>
      <c r="E38" s="116" t="s">
        <v>324</v>
      </c>
      <c r="F38" s="149">
        <v>0.774</v>
      </c>
      <c r="G38" s="149"/>
      <c r="H38" s="149"/>
      <c r="I38" s="113"/>
      <c r="J38" s="113"/>
      <c r="K38" s="113"/>
      <c r="L38" s="36"/>
    </row>
    <row r="39" spans="1:12" ht="30.75" customHeight="1">
      <c r="A39" s="155">
        <v>25</v>
      </c>
      <c r="B39" s="91" t="s">
        <v>80</v>
      </c>
      <c r="C39" s="116" t="s">
        <v>288</v>
      </c>
      <c r="D39" s="117">
        <v>200</v>
      </c>
      <c r="E39" s="116" t="s">
        <v>174</v>
      </c>
      <c r="F39" s="149">
        <v>935.952</v>
      </c>
      <c r="G39" s="149">
        <v>200</v>
      </c>
      <c r="H39" s="149">
        <v>270</v>
      </c>
      <c r="I39" s="113"/>
      <c r="J39" s="113"/>
      <c r="K39" s="113"/>
      <c r="L39" s="36"/>
    </row>
    <row r="40" spans="1:12" ht="30.75" customHeight="1">
      <c r="A40" s="155">
        <v>26</v>
      </c>
      <c r="B40" s="9" t="s">
        <v>248</v>
      </c>
      <c r="C40" s="116" t="s">
        <v>288</v>
      </c>
      <c r="D40" s="117">
        <v>240</v>
      </c>
      <c r="E40" s="116" t="s">
        <v>174</v>
      </c>
      <c r="F40" s="149">
        <v>935.952</v>
      </c>
      <c r="G40" s="149">
        <v>200</v>
      </c>
      <c r="H40" s="149">
        <v>270</v>
      </c>
      <c r="I40" s="113"/>
      <c r="J40" s="113"/>
      <c r="K40" s="113"/>
      <c r="L40" s="36"/>
    </row>
    <row r="41" spans="1:12" ht="30.75" customHeight="1">
      <c r="A41" s="155">
        <v>27</v>
      </c>
      <c r="B41" s="157" t="s">
        <v>181</v>
      </c>
      <c r="C41" s="116" t="s">
        <v>167</v>
      </c>
      <c r="D41" s="117"/>
      <c r="E41" s="116"/>
      <c r="F41" s="149">
        <f>F42+F44+F46</f>
        <v>706.015</v>
      </c>
      <c r="G41" s="149">
        <f>G42+G44+G46</f>
        <v>850</v>
      </c>
      <c r="H41" s="149">
        <f>H42+H44+H46</f>
        <v>700</v>
      </c>
      <c r="I41" s="113"/>
      <c r="J41" s="113"/>
      <c r="K41" s="113"/>
      <c r="L41" s="36"/>
    </row>
    <row r="42" spans="1:12" ht="30.75" customHeight="1">
      <c r="A42" s="155">
        <v>28</v>
      </c>
      <c r="B42" s="91" t="s">
        <v>80</v>
      </c>
      <c r="C42" s="116" t="s">
        <v>184</v>
      </c>
      <c r="D42" s="117">
        <v>200</v>
      </c>
      <c r="E42" s="116" t="s">
        <v>158</v>
      </c>
      <c r="F42" s="149">
        <v>286.015</v>
      </c>
      <c r="G42" s="149">
        <v>400</v>
      </c>
      <c r="H42" s="149">
        <v>400</v>
      </c>
      <c r="I42" s="113"/>
      <c r="J42" s="113"/>
      <c r="K42" s="113"/>
      <c r="L42" s="36"/>
    </row>
    <row r="43" spans="1:12" ht="30.75" customHeight="1">
      <c r="A43" s="155">
        <v>29</v>
      </c>
      <c r="B43" s="9" t="s">
        <v>248</v>
      </c>
      <c r="C43" s="116" t="s">
        <v>184</v>
      </c>
      <c r="D43" s="117">
        <v>240</v>
      </c>
      <c r="E43" s="116" t="s">
        <v>158</v>
      </c>
      <c r="F43" s="149">
        <v>286.015</v>
      </c>
      <c r="G43" s="149">
        <v>400</v>
      </c>
      <c r="H43" s="149">
        <v>400</v>
      </c>
      <c r="I43" s="113"/>
      <c r="J43" s="113"/>
      <c r="K43" s="113"/>
      <c r="L43" s="36"/>
    </row>
    <row r="44" spans="1:12" ht="30.75" customHeight="1">
      <c r="A44" s="155">
        <v>30</v>
      </c>
      <c r="B44" s="91" t="s">
        <v>80</v>
      </c>
      <c r="C44" s="116" t="s">
        <v>295</v>
      </c>
      <c r="D44" s="117">
        <v>200</v>
      </c>
      <c r="E44" s="116" t="s">
        <v>158</v>
      </c>
      <c r="F44" s="149">
        <v>150</v>
      </c>
      <c r="G44" s="149">
        <v>150</v>
      </c>
      <c r="H44" s="149">
        <v>100</v>
      </c>
      <c r="I44" s="113"/>
      <c r="J44" s="113"/>
      <c r="K44" s="113"/>
      <c r="L44" s="36"/>
    </row>
    <row r="45" spans="1:12" ht="30.75" customHeight="1">
      <c r="A45" s="155">
        <v>31</v>
      </c>
      <c r="B45" s="9" t="s">
        <v>248</v>
      </c>
      <c r="C45" s="116" t="s">
        <v>295</v>
      </c>
      <c r="D45" s="117">
        <v>240</v>
      </c>
      <c r="E45" s="116" t="s">
        <v>158</v>
      </c>
      <c r="F45" s="149">
        <v>150</v>
      </c>
      <c r="G45" s="149">
        <v>150</v>
      </c>
      <c r="H45" s="149">
        <v>100</v>
      </c>
      <c r="I45" s="113"/>
      <c r="J45" s="113"/>
      <c r="K45" s="113"/>
      <c r="L45" s="36"/>
    </row>
    <row r="46" spans="1:12" ht="30.75" customHeight="1">
      <c r="A46" s="155">
        <v>32</v>
      </c>
      <c r="B46" s="91" t="s">
        <v>80</v>
      </c>
      <c r="C46" s="116" t="s">
        <v>297</v>
      </c>
      <c r="D46" s="117">
        <v>200</v>
      </c>
      <c r="E46" s="116" t="s">
        <v>158</v>
      </c>
      <c r="F46" s="149">
        <v>270</v>
      </c>
      <c r="G46" s="149">
        <v>300</v>
      </c>
      <c r="H46" s="149">
        <v>200</v>
      </c>
      <c r="I46" s="113"/>
      <c r="J46" s="113"/>
      <c r="K46" s="113"/>
      <c r="L46" s="36"/>
    </row>
    <row r="47" spans="1:12" ht="30.75" customHeight="1">
      <c r="A47" s="155">
        <v>33</v>
      </c>
      <c r="B47" s="9" t="s">
        <v>248</v>
      </c>
      <c r="C47" s="116" t="s">
        <v>297</v>
      </c>
      <c r="D47" s="117">
        <v>240</v>
      </c>
      <c r="E47" s="116" t="s">
        <v>158</v>
      </c>
      <c r="F47" s="149">
        <v>270</v>
      </c>
      <c r="G47" s="149">
        <v>300</v>
      </c>
      <c r="H47" s="149">
        <v>200</v>
      </c>
      <c r="I47" s="113"/>
      <c r="J47" s="113"/>
      <c r="K47" s="113"/>
      <c r="L47" s="36"/>
    </row>
    <row r="48" spans="1:12" ht="33.75" customHeight="1">
      <c r="A48" s="155">
        <v>34</v>
      </c>
      <c r="B48" s="158" t="s">
        <v>180</v>
      </c>
      <c r="C48" s="116" t="s">
        <v>165</v>
      </c>
      <c r="D48" s="117"/>
      <c r="E48" s="116"/>
      <c r="F48" s="149">
        <v>668.62</v>
      </c>
      <c r="G48" s="149">
        <f>G52+G55+G57</f>
        <v>212.3</v>
      </c>
      <c r="H48" s="149">
        <f>H52</f>
        <v>212.3</v>
      </c>
      <c r="I48" s="112"/>
      <c r="J48" s="112"/>
      <c r="K48" s="112"/>
      <c r="L48" s="31"/>
    </row>
    <row r="49" spans="1:12" ht="51.75" customHeight="1">
      <c r="A49" s="155">
        <v>35</v>
      </c>
      <c r="B49" s="129" t="s">
        <v>316</v>
      </c>
      <c r="C49" s="116" t="s">
        <v>327</v>
      </c>
      <c r="D49" s="117"/>
      <c r="E49" s="116" t="s">
        <v>157</v>
      </c>
      <c r="F49" s="149">
        <v>432</v>
      </c>
      <c r="G49" s="149"/>
      <c r="H49" s="149"/>
      <c r="I49" s="112"/>
      <c r="J49" s="112"/>
      <c r="K49" s="112"/>
      <c r="L49" s="31"/>
    </row>
    <row r="50" spans="1:12" ht="33.75" customHeight="1">
      <c r="A50" s="155">
        <v>36</v>
      </c>
      <c r="B50" s="91" t="s">
        <v>80</v>
      </c>
      <c r="C50" s="116" t="s">
        <v>327</v>
      </c>
      <c r="D50" s="117">
        <v>200</v>
      </c>
      <c r="E50" s="116" t="s">
        <v>157</v>
      </c>
      <c r="F50" s="149">
        <v>432</v>
      </c>
      <c r="G50" s="149"/>
      <c r="H50" s="149"/>
      <c r="I50" s="112"/>
      <c r="J50" s="112"/>
      <c r="K50" s="112"/>
      <c r="L50" s="31"/>
    </row>
    <row r="51" spans="1:12" ht="33.75" customHeight="1">
      <c r="A51" s="155">
        <v>37</v>
      </c>
      <c r="B51" s="9" t="s">
        <v>248</v>
      </c>
      <c r="C51" s="116" t="s">
        <v>327</v>
      </c>
      <c r="D51" s="117">
        <v>240</v>
      </c>
      <c r="E51" s="116" t="s">
        <v>157</v>
      </c>
      <c r="F51" s="149">
        <v>432</v>
      </c>
      <c r="G51" s="149"/>
      <c r="H51" s="149"/>
      <c r="I51" s="112"/>
      <c r="J51" s="112"/>
      <c r="K51" s="112"/>
      <c r="L51" s="31"/>
    </row>
    <row r="52" spans="1:12" ht="34.5" customHeight="1">
      <c r="A52" s="155">
        <v>38</v>
      </c>
      <c r="B52" s="91" t="s">
        <v>80</v>
      </c>
      <c r="C52" s="116" t="s">
        <v>251</v>
      </c>
      <c r="D52" s="117">
        <v>200</v>
      </c>
      <c r="E52" s="116" t="s">
        <v>157</v>
      </c>
      <c r="F52" s="149">
        <v>212.3</v>
      </c>
      <c r="G52" s="149">
        <f>G53</f>
        <v>212.3</v>
      </c>
      <c r="H52" s="149">
        <f>H53</f>
        <v>212.3</v>
      </c>
      <c r="I52" s="112"/>
      <c r="J52" s="112"/>
      <c r="K52" s="112"/>
      <c r="L52" s="31"/>
    </row>
    <row r="53" spans="1:12" ht="36.75" customHeight="1">
      <c r="A53" s="155">
        <v>39</v>
      </c>
      <c r="B53" s="9" t="s">
        <v>248</v>
      </c>
      <c r="C53" s="116" t="s">
        <v>251</v>
      </c>
      <c r="D53" s="117">
        <v>240</v>
      </c>
      <c r="E53" s="116" t="s">
        <v>157</v>
      </c>
      <c r="F53" s="149">
        <v>212.3</v>
      </c>
      <c r="G53" s="149">
        <v>212.3</v>
      </c>
      <c r="H53" s="149">
        <v>212.3</v>
      </c>
      <c r="I53" s="112"/>
      <c r="J53" s="112"/>
      <c r="K53" s="112"/>
      <c r="L53" s="31"/>
    </row>
    <row r="54" spans="1:12" ht="54.75" customHeight="1">
      <c r="A54" s="155">
        <v>40</v>
      </c>
      <c r="B54" s="129" t="s">
        <v>290</v>
      </c>
      <c r="C54" s="116" t="s">
        <v>292</v>
      </c>
      <c r="D54" s="117"/>
      <c r="E54" s="116" t="s">
        <v>157</v>
      </c>
      <c r="F54" s="149">
        <v>4.32</v>
      </c>
      <c r="G54" s="149"/>
      <c r="H54" s="149"/>
      <c r="I54" s="112"/>
      <c r="J54" s="112"/>
      <c r="K54" s="112"/>
      <c r="L54" s="31"/>
    </row>
    <row r="55" spans="1:12" ht="29.25" customHeight="1">
      <c r="A55" s="155">
        <v>41</v>
      </c>
      <c r="B55" s="91" t="s">
        <v>80</v>
      </c>
      <c r="C55" s="116" t="s">
        <v>292</v>
      </c>
      <c r="D55" s="117">
        <v>200</v>
      </c>
      <c r="E55" s="116" t="s">
        <v>157</v>
      </c>
      <c r="F55" s="149">
        <v>4.32</v>
      </c>
      <c r="G55" s="149"/>
      <c r="H55" s="149"/>
      <c r="I55" s="112"/>
      <c r="J55" s="112"/>
      <c r="K55" s="112"/>
      <c r="L55" s="31"/>
    </row>
    <row r="56" spans="1:12" ht="36.75" customHeight="1">
      <c r="A56" s="155">
        <v>42</v>
      </c>
      <c r="B56" s="9" t="s">
        <v>248</v>
      </c>
      <c r="C56" s="116" t="s">
        <v>292</v>
      </c>
      <c r="D56" s="117">
        <v>240</v>
      </c>
      <c r="E56" s="116" t="s">
        <v>157</v>
      </c>
      <c r="F56" s="149">
        <v>4.32</v>
      </c>
      <c r="G56" s="149"/>
      <c r="H56" s="149"/>
      <c r="I56" s="112"/>
      <c r="J56" s="112"/>
      <c r="K56" s="112"/>
      <c r="L56" s="31"/>
    </row>
    <row r="57" spans="1:12" ht="27.75" customHeight="1">
      <c r="A57" s="155">
        <v>43</v>
      </c>
      <c r="B57" s="91" t="s">
        <v>80</v>
      </c>
      <c r="C57" s="116" t="s">
        <v>293</v>
      </c>
      <c r="D57" s="117">
        <v>200</v>
      </c>
      <c r="E57" s="116" t="s">
        <v>157</v>
      </c>
      <c r="F57" s="149">
        <v>20</v>
      </c>
      <c r="G57" s="149"/>
      <c r="H57" s="149"/>
      <c r="I57" s="112"/>
      <c r="J57" s="112"/>
      <c r="K57" s="112"/>
      <c r="L57" s="31"/>
    </row>
    <row r="58" spans="1:12" ht="36.75" customHeight="1">
      <c r="A58" s="155">
        <v>44</v>
      </c>
      <c r="B58" s="9" t="s">
        <v>248</v>
      </c>
      <c r="C58" s="116" t="s">
        <v>293</v>
      </c>
      <c r="D58" s="117">
        <v>240</v>
      </c>
      <c r="E58" s="116" t="s">
        <v>157</v>
      </c>
      <c r="F58" s="149">
        <v>20</v>
      </c>
      <c r="G58" s="149"/>
      <c r="H58" s="149"/>
      <c r="I58" s="112"/>
      <c r="J58" s="112"/>
      <c r="K58" s="112"/>
      <c r="L58" s="31"/>
    </row>
    <row r="59" spans="1:12" ht="21.75" customHeight="1">
      <c r="A59" s="155">
        <v>45</v>
      </c>
      <c r="B59" s="10" t="s">
        <v>185</v>
      </c>
      <c r="C59" s="118"/>
      <c r="D59" s="119"/>
      <c r="E59" s="96"/>
      <c r="F59" s="149">
        <f>F60+F63+F66+F70+F76+F80</f>
        <v>3774.1730000000002</v>
      </c>
      <c r="G59" s="149">
        <f>G62+G63+G66+G70</f>
        <v>3720.9500000000003</v>
      </c>
      <c r="H59" s="149">
        <f>H62+H63+H66+H70</f>
        <v>3723.9500000000003</v>
      </c>
      <c r="I59" s="112"/>
      <c r="J59" s="112"/>
      <c r="K59" s="112"/>
      <c r="L59" s="35"/>
    </row>
    <row r="60" spans="1:12" ht="21.75" customHeight="1">
      <c r="A60" s="155">
        <v>46</v>
      </c>
      <c r="B60" s="10" t="s">
        <v>252</v>
      </c>
      <c r="C60" s="118" t="s">
        <v>253</v>
      </c>
      <c r="D60" s="119">
        <v>500</v>
      </c>
      <c r="E60" s="96" t="s">
        <v>160</v>
      </c>
      <c r="F60" s="149">
        <v>3593.07</v>
      </c>
      <c r="G60" s="149">
        <v>3593.07</v>
      </c>
      <c r="H60" s="149">
        <v>3593.07</v>
      </c>
      <c r="I60" s="112"/>
      <c r="J60" s="112"/>
      <c r="K60" s="112"/>
      <c r="L60" s="35"/>
    </row>
    <row r="61" spans="1:12" ht="21.75" customHeight="1">
      <c r="A61" s="155">
        <v>47</v>
      </c>
      <c r="B61" s="10" t="s">
        <v>63</v>
      </c>
      <c r="C61" s="118" t="s">
        <v>253</v>
      </c>
      <c r="D61" s="119">
        <v>540</v>
      </c>
      <c r="E61" s="96" t="s">
        <v>160</v>
      </c>
      <c r="F61" s="149">
        <v>3593.07</v>
      </c>
      <c r="G61" s="149">
        <v>3593.07</v>
      </c>
      <c r="H61" s="149">
        <v>3593.07</v>
      </c>
      <c r="I61" s="112"/>
      <c r="J61" s="112"/>
      <c r="K61" s="112"/>
      <c r="L61" s="35"/>
    </row>
    <row r="62" spans="1:12" ht="44.25" customHeight="1">
      <c r="A62" s="155">
        <v>48</v>
      </c>
      <c r="B62" s="10" t="s">
        <v>306</v>
      </c>
      <c r="C62" s="118" t="s">
        <v>210</v>
      </c>
      <c r="D62" s="119">
        <v>540</v>
      </c>
      <c r="E62" s="96" t="s">
        <v>160</v>
      </c>
      <c r="F62" s="149">
        <v>3593.07</v>
      </c>
      <c r="G62" s="149">
        <v>3593.07</v>
      </c>
      <c r="H62" s="149">
        <v>3593.07</v>
      </c>
      <c r="I62" s="112"/>
      <c r="J62" s="112"/>
      <c r="K62" s="112"/>
      <c r="L62" s="35"/>
    </row>
    <row r="63" spans="1:11" ht="33" customHeight="1">
      <c r="A63" s="155">
        <v>49</v>
      </c>
      <c r="B63" s="34" t="s">
        <v>249</v>
      </c>
      <c r="C63" s="96" t="s">
        <v>168</v>
      </c>
      <c r="D63" s="97"/>
      <c r="E63" s="96" t="s">
        <v>152</v>
      </c>
      <c r="F63" s="149">
        <v>2.168</v>
      </c>
      <c r="G63" s="149">
        <v>2.1</v>
      </c>
      <c r="H63" s="149">
        <v>2.1</v>
      </c>
      <c r="I63" s="32"/>
      <c r="J63" s="32"/>
      <c r="K63" s="32"/>
    </row>
    <row r="64" spans="1:11" ht="33" customHeight="1">
      <c r="A64" s="155">
        <v>50</v>
      </c>
      <c r="B64" s="91" t="s">
        <v>80</v>
      </c>
      <c r="C64" s="96" t="s">
        <v>168</v>
      </c>
      <c r="D64" s="97">
        <v>200</v>
      </c>
      <c r="E64" s="96" t="s">
        <v>152</v>
      </c>
      <c r="F64" s="149">
        <v>2.168</v>
      </c>
      <c r="G64" s="149">
        <v>2.1</v>
      </c>
      <c r="H64" s="149">
        <v>2.1</v>
      </c>
      <c r="I64" s="32"/>
      <c r="J64" s="32"/>
      <c r="K64" s="32"/>
    </row>
    <row r="65" spans="1:11" ht="33" customHeight="1">
      <c r="A65" s="155">
        <v>51</v>
      </c>
      <c r="B65" s="9" t="s">
        <v>248</v>
      </c>
      <c r="C65" s="96" t="s">
        <v>168</v>
      </c>
      <c r="D65" s="97">
        <v>240</v>
      </c>
      <c r="E65" s="96" t="s">
        <v>152</v>
      </c>
      <c r="F65" s="149">
        <v>2.168</v>
      </c>
      <c r="G65" s="149">
        <v>2.1</v>
      </c>
      <c r="H65" s="149">
        <v>2.1</v>
      </c>
      <c r="I65" s="32"/>
      <c r="J65" s="32"/>
      <c r="K65" s="32"/>
    </row>
    <row r="66" spans="1:11" ht="12" customHeight="1">
      <c r="A66" s="155">
        <v>52</v>
      </c>
      <c r="B66" s="126" t="s">
        <v>149</v>
      </c>
      <c r="C66" s="96"/>
      <c r="D66" s="97"/>
      <c r="E66" s="96" t="s">
        <v>153</v>
      </c>
      <c r="F66" s="149">
        <v>50</v>
      </c>
      <c r="G66" s="149">
        <v>50</v>
      </c>
      <c r="H66" s="149">
        <v>50</v>
      </c>
      <c r="I66" s="32"/>
      <c r="J66" s="32"/>
      <c r="K66" s="32"/>
    </row>
    <row r="67" spans="1:11" ht="12" customHeight="1">
      <c r="A67" s="155">
        <v>53</v>
      </c>
      <c r="B67" s="126" t="s">
        <v>182</v>
      </c>
      <c r="C67" s="96" t="s">
        <v>169</v>
      </c>
      <c r="D67" s="97"/>
      <c r="E67" s="96" t="s">
        <v>153</v>
      </c>
      <c r="F67" s="149">
        <v>50</v>
      </c>
      <c r="G67" s="149">
        <v>50</v>
      </c>
      <c r="H67" s="149">
        <v>50</v>
      </c>
      <c r="I67" s="32"/>
      <c r="J67" s="32"/>
      <c r="K67" s="32"/>
    </row>
    <row r="68" spans="1:11" ht="15" customHeight="1">
      <c r="A68" s="155">
        <v>54</v>
      </c>
      <c r="B68" s="126" t="s">
        <v>161</v>
      </c>
      <c r="C68" s="96" t="s">
        <v>169</v>
      </c>
      <c r="D68" s="97">
        <v>800</v>
      </c>
      <c r="E68" s="96" t="s">
        <v>153</v>
      </c>
      <c r="F68" s="149">
        <v>50</v>
      </c>
      <c r="G68" s="149">
        <v>50</v>
      </c>
      <c r="H68" s="149">
        <v>50</v>
      </c>
      <c r="I68" s="32"/>
      <c r="J68" s="32"/>
      <c r="K68" s="32"/>
    </row>
    <row r="69" spans="1:11" ht="12.75" customHeight="1">
      <c r="A69" s="155">
        <v>55</v>
      </c>
      <c r="B69" s="126" t="s">
        <v>286</v>
      </c>
      <c r="C69" s="96" t="s">
        <v>169</v>
      </c>
      <c r="D69" s="97">
        <v>870</v>
      </c>
      <c r="E69" s="96" t="s">
        <v>153</v>
      </c>
      <c r="F69" s="149">
        <v>50</v>
      </c>
      <c r="G69" s="149">
        <v>50</v>
      </c>
      <c r="H69" s="149">
        <v>50</v>
      </c>
      <c r="I69" s="32"/>
      <c r="J69" s="32"/>
      <c r="K69" s="32"/>
    </row>
    <row r="70" spans="1:11" ht="12.75">
      <c r="A70" s="155">
        <v>56</v>
      </c>
      <c r="B70" s="34" t="s">
        <v>74</v>
      </c>
      <c r="C70" s="96"/>
      <c r="D70" s="97"/>
      <c r="E70" s="96" t="s">
        <v>155</v>
      </c>
      <c r="F70" s="149">
        <v>74.9</v>
      </c>
      <c r="G70" s="149">
        <v>75.78</v>
      </c>
      <c r="H70" s="149">
        <v>78.78</v>
      </c>
      <c r="I70" s="32"/>
      <c r="J70" s="32"/>
      <c r="K70" s="32"/>
    </row>
    <row r="71" spans="1:11" ht="27.75" customHeight="1">
      <c r="A71" s="155">
        <v>57</v>
      </c>
      <c r="B71" s="77" t="s">
        <v>250</v>
      </c>
      <c r="C71" s="96" t="s">
        <v>197</v>
      </c>
      <c r="D71" s="97"/>
      <c r="E71" s="96" t="s">
        <v>155</v>
      </c>
      <c r="F71" s="149">
        <v>74.9</v>
      </c>
      <c r="G71" s="149">
        <v>75.78</v>
      </c>
      <c r="H71" s="149">
        <v>78.78</v>
      </c>
      <c r="I71" s="32"/>
      <c r="J71" s="32"/>
      <c r="K71" s="32"/>
    </row>
    <row r="72" spans="1:11" ht="64.5" customHeight="1">
      <c r="A72" s="155">
        <v>58</v>
      </c>
      <c r="B72" s="9" t="s">
        <v>78</v>
      </c>
      <c r="C72" s="96" t="s">
        <v>197</v>
      </c>
      <c r="D72" s="97">
        <v>100</v>
      </c>
      <c r="E72" s="96" t="s">
        <v>155</v>
      </c>
      <c r="F72" s="149">
        <v>64.9</v>
      </c>
      <c r="G72" s="149">
        <v>65.78</v>
      </c>
      <c r="H72" s="149">
        <v>68.78</v>
      </c>
      <c r="I72" s="32"/>
      <c r="J72" s="32"/>
      <c r="K72" s="32"/>
    </row>
    <row r="73" spans="1:8" ht="25.5">
      <c r="A73" s="155">
        <v>59</v>
      </c>
      <c r="B73" s="33" t="s">
        <v>79</v>
      </c>
      <c r="C73" s="96" t="s">
        <v>197</v>
      </c>
      <c r="D73" s="117">
        <v>120</v>
      </c>
      <c r="E73" s="116" t="s">
        <v>155</v>
      </c>
      <c r="F73" s="149">
        <v>64.9</v>
      </c>
      <c r="G73" s="149">
        <v>65.78</v>
      </c>
      <c r="H73" s="149">
        <v>68.78</v>
      </c>
    </row>
    <row r="74" spans="1:8" ht="25.5">
      <c r="A74" s="155">
        <v>60</v>
      </c>
      <c r="B74" s="91" t="s">
        <v>80</v>
      </c>
      <c r="C74" s="96" t="s">
        <v>197</v>
      </c>
      <c r="D74" s="117">
        <v>200</v>
      </c>
      <c r="E74" s="116" t="s">
        <v>155</v>
      </c>
      <c r="F74" s="149">
        <v>10</v>
      </c>
      <c r="G74" s="149">
        <v>10</v>
      </c>
      <c r="H74" s="149">
        <v>10</v>
      </c>
    </row>
    <row r="75" spans="1:8" ht="25.5">
      <c r="A75" s="155">
        <v>61</v>
      </c>
      <c r="B75" s="9" t="s">
        <v>248</v>
      </c>
      <c r="C75" s="96" t="s">
        <v>197</v>
      </c>
      <c r="D75" s="117">
        <v>240</v>
      </c>
      <c r="E75" s="116" t="s">
        <v>155</v>
      </c>
      <c r="F75" s="149">
        <v>10</v>
      </c>
      <c r="G75" s="149">
        <v>10</v>
      </c>
      <c r="H75" s="149">
        <v>10</v>
      </c>
    </row>
    <row r="76" spans="1:8" ht="12.75">
      <c r="A76" s="155">
        <v>62</v>
      </c>
      <c r="B76" s="9" t="s">
        <v>335</v>
      </c>
      <c r="C76" s="96"/>
      <c r="D76" s="117"/>
      <c r="E76" s="116" t="s">
        <v>330</v>
      </c>
      <c r="F76" s="149">
        <v>28</v>
      </c>
      <c r="G76" s="149"/>
      <c r="H76" s="149"/>
    </row>
    <row r="77" spans="1:8" ht="38.25">
      <c r="A77" s="155">
        <v>63</v>
      </c>
      <c r="B77" s="129" t="s">
        <v>329</v>
      </c>
      <c r="C77" s="96" t="s">
        <v>331</v>
      </c>
      <c r="D77" s="117"/>
      <c r="E77" s="116" t="s">
        <v>330</v>
      </c>
      <c r="F77" s="149">
        <v>28</v>
      </c>
      <c r="G77" s="149"/>
      <c r="H77" s="149"/>
    </row>
    <row r="78" spans="1:8" ht="51">
      <c r="A78" s="155">
        <v>64</v>
      </c>
      <c r="B78" s="130" t="s">
        <v>243</v>
      </c>
      <c r="C78" s="96" t="s">
        <v>331</v>
      </c>
      <c r="D78" s="117">
        <v>100</v>
      </c>
      <c r="E78" s="116" t="s">
        <v>330</v>
      </c>
      <c r="F78" s="149">
        <v>28</v>
      </c>
      <c r="G78" s="149"/>
      <c r="H78" s="149"/>
    </row>
    <row r="79" spans="1:8" ht="25.5">
      <c r="A79" s="155">
        <v>65</v>
      </c>
      <c r="B79" s="129" t="s">
        <v>79</v>
      </c>
      <c r="C79" s="96" t="s">
        <v>331</v>
      </c>
      <c r="D79" s="117">
        <v>110</v>
      </c>
      <c r="E79" s="116" t="s">
        <v>330</v>
      </c>
      <c r="F79" s="149">
        <v>28</v>
      </c>
      <c r="G79" s="149"/>
      <c r="H79" s="149"/>
    </row>
    <row r="80" spans="1:8" ht="12.75">
      <c r="A80" s="155"/>
      <c r="B80" s="129" t="s">
        <v>76</v>
      </c>
      <c r="C80" s="96"/>
      <c r="D80" s="117"/>
      <c r="E80" s="116" t="s">
        <v>160</v>
      </c>
      <c r="F80" s="149">
        <v>26.035</v>
      </c>
      <c r="G80" s="149"/>
      <c r="H80" s="149"/>
    </row>
    <row r="81" spans="1:8" ht="51">
      <c r="A81" s="155"/>
      <c r="B81" s="9" t="s">
        <v>78</v>
      </c>
      <c r="C81" s="96" t="s">
        <v>341</v>
      </c>
      <c r="D81" s="117">
        <v>100</v>
      </c>
      <c r="E81" s="116" t="s">
        <v>160</v>
      </c>
      <c r="F81" s="149">
        <v>26.035</v>
      </c>
      <c r="G81" s="149"/>
      <c r="H81" s="149"/>
    </row>
    <row r="82" spans="1:8" ht="12.75">
      <c r="A82" s="155"/>
      <c r="B82" s="33" t="s">
        <v>179</v>
      </c>
      <c r="C82" s="96" t="s">
        <v>341</v>
      </c>
      <c r="D82" s="117">
        <v>110</v>
      </c>
      <c r="E82" s="116" t="s">
        <v>160</v>
      </c>
      <c r="F82" s="149">
        <v>26.035</v>
      </c>
      <c r="G82" s="149"/>
      <c r="H82" s="149"/>
    </row>
    <row r="83" spans="1:8" ht="12.75">
      <c r="A83" s="155">
        <v>66</v>
      </c>
      <c r="B83" s="159" t="s">
        <v>88</v>
      </c>
      <c r="C83" s="118"/>
      <c r="D83" s="119"/>
      <c r="E83" s="118"/>
      <c r="F83" s="149"/>
      <c r="G83" s="149">
        <v>346.655</v>
      </c>
      <c r="H83" s="149">
        <v>601.025</v>
      </c>
    </row>
    <row r="84" spans="1:8" ht="12.75">
      <c r="A84" s="142">
        <v>67</v>
      </c>
      <c r="B84" s="34" t="s">
        <v>77</v>
      </c>
      <c r="C84" s="96"/>
      <c r="D84" s="97"/>
      <c r="E84" s="96"/>
      <c r="F84" s="149">
        <f>F9+F59</f>
        <v>12467.861</v>
      </c>
      <c r="G84" s="149">
        <f>G59+G9+G83</f>
        <v>11555.163000000002</v>
      </c>
      <c r="H84" s="149">
        <f>H59+H9+H83</f>
        <v>11558.163</v>
      </c>
    </row>
    <row r="85" ht="12.75">
      <c r="F85" s="120"/>
    </row>
    <row r="86" ht="12.75">
      <c r="F86" s="120"/>
    </row>
  </sheetData>
  <sheetProtection/>
  <mergeCells count="5">
    <mergeCell ref="F1:H1"/>
    <mergeCell ref="B4:F5"/>
    <mergeCell ref="A4:A5"/>
    <mergeCell ref="D3:H3"/>
    <mergeCell ref="D2:H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C1" sqref="C1:C2"/>
    </sheetView>
  </sheetViews>
  <sheetFormatPr defaultColWidth="9.00390625" defaultRowHeight="12.75"/>
  <cols>
    <col min="1" max="1" width="7.25390625" style="37" customWidth="1"/>
    <col min="2" max="2" width="28.625" style="38" customWidth="1"/>
    <col min="3" max="3" width="72.25390625" style="39" customWidth="1"/>
    <col min="4" max="4" width="14.625" style="50" customWidth="1"/>
    <col min="5" max="5" width="11.75390625" style="39" customWidth="1"/>
    <col min="6" max="6" width="18.625" style="39" customWidth="1"/>
    <col min="7" max="7" width="9.125" style="39" customWidth="1"/>
    <col min="8" max="8" width="17.375" style="39" customWidth="1"/>
    <col min="9" max="16384" width="9.125" style="39" customWidth="1"/>
  </cols>
  <sheetData>
    <row r="2" spans="4:6" ht="15.75">
      <c r="D2" s="182" t="s">
        <v>100</v>
      </c>
      <c r="E2" s="182"/>
      <c r="F2" s="182"/>
    </row>
    <row r="3" spans="4:6" ht="15.75">
      <c r="D3" s="183" t="s">
        <v>345</v>
      </c>
      <c r="E3" s="183"/>
      <c r="F3" s="183"/>
    </row>
    <row r="4" spans="4:6" ht="13.5" customHeight="1">
      <c r="D4" s="182"/>
      <c r="E4" s="182"/>
      <c r="F4" s="182"/>
    </row>
    <row r="5" spans="1:6" ht="33" customHeight="1">
      <c r="A5" s="185" t="s">
        <v>307</v>
      </c>
      <c r="B5" s="185"/>
      <c r="C5" s="185"/>
      <c r="D5" s="185"/>
      <c r="E5" s="185"/>
      <c r="F5" s="185"/>
    </row>
    <row r="6" spans="1:4" ht="15.75">
      <c r="A6" s="40"/>
      <c r="B6" s="40"/>
      <c r="C6" s="40"/>
      <c r="D6" s="40"/>
    </row>
    <row r="7" spans="1:6" s="43" customFormat="1" ht="15.75">
      <c r="A7" s="41"/>
      <c r="B7" s="42"/>
      <c r="C7" s="42"/>
      <c r="F7" s="51" t="s">
        <v>101</v>
      </c>
    </row>
    <row r="8" spans="1:6" s="45" customFormat="1" ht="28.5" customHeight="1">
      <c r="A8" s="186" t="s">
        <v>55</v>
      </c>
      <c r="B8" s="187" t="s">
        <v>102</v>
      </c>
      <c r="C8" s="187" t="s">
        <v>103</v>
      </c>
      <c r="D8" s="188" t="s">
        <v>104</v>
      </c>
      <c r="E8" s="188"/>
      <c r="F8" s="188"/>
    </row>
    <row r="9" spans="1:6" s="45" customFormat="1" ht="36.75" customHeight="1">
      <c r="A9" s="186"/>
      <c r="B9" s="187"/>
      <c r="C9" s="187"/>
      <c r="D9" s="52" t="s">
        <v>163</v>
      </c>
      <c r="E9" s="44" t="s">
        <v>257</v>
      </c>
      <c r="F9" s="44" t="s">
        <v>302</v>
      </c>
    </row>
    <row r="10" spans="1:6" s="43" customFormat="1" ht="15.75">
      <c r="A10" s="46"/>
      <c r="B10" s="47" t="s">
        <v>43</v>
      </c>
      <c r="C10" s="47" t="s">
        <v>52</v>
      </c>
      <c r="D10" s="53">
        <v>3</v>
      </c>
      <c r="E10" s="53">
        <v>4</v>
      </c>
      <c r="F10" s="53">
        <v>5</v>
      </c>
    </row>
    <row r="11" spans="1:8" s="54" customFormat="1" ht="18" customHeight="1">
      <c r="A11" s="48" t="s">
        <v>43</v>
      </c>
      <c r="B11" s="48" t="s">
        <v>220</v>
      </c>
      <c r="C11" s="49" t="s">
        <v>105</v>
      </c>
      <c r="D11" s="147">
        <f>D12+D23</f>
        <v>75.08100000000013</v>
      </c>
      <c r="E11" s="147">
        <f>E12+E23</f>
        <v>0</v>
      </c>
      <c r="F11" s="147">
        <f>F12+F23</f>
        <v>0</v>
      </c>
      <c r="H11" s="55"/>
    </row>
    <row r="12" spans="1:6" s="54" customFormat="1" ht="16.5" customHeight="1">
      <c r="A12" s="48" t="s">
        <v>52</v>
      </c>
      <c r="B12" s="48" t="s">
        <v>211</v>
      </c>
      <c r="C12" s="49" t="s">
        <v>106</v>
      </c>
      <c r="D12" s="147">
        <f aca="true" t="shared" si="0" ref="D12:F13">D13</f>
        <v>-12392.78</v>
      </c>
      <c r="E12" s="147">
        <f t="shared" si="0"/>
        <v>-11555.163</v>
      </c>
      <c r="F12" s="147">
        <f t="shared" si="0"/>
        <v>-11558.163</v>
      </c>
    </row>
    <row r="13" spans="1:6" s="54" customFormat="1" ht="15.75">
      <c r="A13" s="48" t="s">
        <v>54</v>
      </c>
      <c r="B13" s="48" t="s">
        <v>212</v>
      </c>
      <c r="C13" s="49" t="s">
        <v>107</v>
      </c>
      <c r="D13" s="147">
        <f t="shared" si="0"/>
        <v>-12392.78</v>
      </c>
      <c r="E13" s="147">
        <f t="shared" si="0"/>
        <v>-11555.163</v>
      </c>
      <c r="F13" s="147">
        <f t="shared" si="0"/>
        <v>-11558.163</v>
      </c>
    </row>
    <row r="14" spans="1:6" s="54" customFormat="1" ht="18" customHeight="1">
      <c r="A14" s="48" t="s">
        <v>81</v>
      </c>
      <c r="B14" s="48" t="s">
        <v>221</v>
      </c>
      <c r="C14" s="49" t="s">
        <v>108</v>
      </c>
      <c r="D14" s="147">
        <f>D15</f>
        <v>-12392.78</v>
      </c>
      <c r="E14" s="147">
        <f>E15</f>
        <v>-11555.163</v>
      </c>
      <c r="F14" s="147">
        <f>F15</f>
        <v>-11558.163</v>
      </c>
    </row>
    <row r="15" spans="1:6" s="54" customFormat="1" ht="33.75" customHeight="1">
      <c r="A15" s="48" t="s">
        <v>109</v>
      </c>
      <c r="B15" s="48" t="s">
        <v>209</v>
      </c>
      <c r="C15" s="49" t="s">
        <v>213</v>
      </c>
      <c r="D15" s="147">
        <v>-12392.78</v>
      </c>
      <c r="E15" s="147">
        <v>-11555.163</v>
      </c>
      <c r="F15" s="147">
        <v>-11558.163</v>
      </c>
    </row>
    <row r="16" spans="1:6" s="54" customFormat="1" ht="15.75" hidden="1">
      <c r="A16" s="48" t="s">
        <v>110</v>
      </c>
      <c r="B16" s="48" t="s">
        <v>111</v>
      </c>
      <c r="C16" s="49" t="s">
        <v>112</v>
      </c>
      <c r="D16" s="147">
        <f>D17+D20+D23</f>
        <v>-1074656.839</v>
      </c>
      <c r="E16" s="147"/>
      <c r="F16" s="147"/>
    </row>
    <row r="17" spans="1:6" s="54" customFormat="1" ht="35.25" customHeight="1" hidden="1">
      <c r="A17" s="48" t="s">
        <v>113</v>
      </c>
      <c r="B17" s="48" t="s">
        <v>114</v>
      </c>
      <c r="C17" s="49" t="s">
        <v>115</v>
      </c>
      <c r="D17" s="147">
        <f>D18</f>
        <v>7200</v>
      </c>
      <c r="E17" s="147"/>
      <c r="F17" s="147"/>
    </row>
    <row r="18" spans="1:6" s="54" customFormat="1" ht="35.25" customHeight="1" hidden="1">
      <c r="A18" s="48" t="s">
        <v>116</v>
      </c>
      <c r="B18" s="48" t="s">
        <v>117</v>
      </c>
      <c r="C18" s="49" t="s">
        <v>118</v>
      </c>
      <c r="D18" s="147">
        <f>D19</f>
        <v>7200</v>
      </c>
      <c r="E18" s="147"/>
      <c r="F18" s="147"/>
    </row>
    <row r="19" spans="1:6" s="54" customFormat="1" ht="33.75" customHeight="1" hidden="1">
      <c r="A19" s="48" t="s">
        <v>119</v>
      </c>
      <c r="B19" s="48" t="s">
        <v>120</v>
      </c>
      <c r="C19" s="49" t="s">
        <v>121</v>
      </c>
      <c r="D19" s="147">
        <v>7200</v>
      </c>
      <c r="E19" s="147"/>
      <c r="F19" s="147"/>
    </row>
    <row r="20" spans="1:6" s="54" customFormat="1" ht="33.75" customHeight="1" hidden="1">
      <c r="A20" s="48" t="s">
        <v>122</v>
      </c>
      <c r="B20" s="48" t="s">
        <v>123</v>
      </c>
      <c r="C20" s="49" t="s">
        <v>124</v>
      </c>
      <c r="D20" s="147">
        <f>D21</f>
        <v>-1094324.7</v>
      </c>
      <c r="E20" s="147"/>
      <c r="F20" s="147"/>
    </row>
    <row r="21" spans="1:6" s="54" customFormat="1" ht="81" customHeight="1" hidden="1">
      <c r="A21" s="48" t="s">
        <v>125</v>
      </c>
      <c r="B21" s="48" t="s">
        <v>126</v>
      </c>
      <c r="C21" s="49" t="s">
        <v>127</v>
      </c>
      <c r="D21" s="147">
        <f>D22</f>
        <v>-1094324.7</v>
      </c>
      <c r="E21" s="147"/>
      <c r="F21" s="147"/>
    </row>
    <row r="22" spans="1:6" s="54" customFormat="1" ht="50.25" customHeight="1" hidden="1">
      <c r="A22" s="48" t="s">
        <v>128</v>
      </c>
      <c r="B22" s="48" t="s">
        <v>129</v>
      </c>
      <c r="C22" s="49" t="s">
        <v>130</v>
      </c>
      <c r="D22" s="147">
        <v>-1094324.7</v>
      </c>
      <c r="E22" s="147"/>
      <c r="F22" s="147"/>
    </row>
    <row r="23" spans="1:6" s="54" customFormat="1" ht="15.75">
      <c r="A23" s="48" t="s">
        <v>131</v>
      </c>
      <c r="B23" s="48" t="s">
        <v>215</v>
      </c>
      <c r="C23" s="49" t="s">
        <v>132</v>
      </c>
      <c r="D23" s="147">
        <f>D24</f>
        <v>12467.861</v>
      </c>
      <c r="E23" s="147">
        <f>E24</f>
        <v>11555.163</v>
      </c>
      <c r="F23" s="147">
        <f>F24</f>
        <v>11558.163</v>
      </c>
    </row>
    <row r="24" spans="1:6" s="54" customFormat="1" ht="15.75">
      <c r="A24" s="48" t="s">
        <v>90</v>
      </c>
      <c r="B24" s="48" t="s">
        <v>216</v>
      </c>
      <c r="C24" s="49" t="s">
        <v>133</v>
      </c>
      <c r="D24" s="147">
        <v>12467.861</v>
      </c>
      <c r="E24" s="147">
        <v>11555.163</v>
      </c>
      <c r="F24" s="147">
        <v>11558.163</v>
      </c>
    </row>
    <row r="25" spans="1:6" s="54" customFormat="1" ht="33" customHeight="1">
      <c r="A25" s="48" t="s">
        <v>134</v>
      </c>
      <c r="B25" s="48" t="s">
        <v>222</v>
      </c>
      <c r="C25" s="49" t="s">
        <v>214</v>
      </c>
      <c r="D25" s="147">
        <v>12467.861</v>
      </c>
      <c r="E25" s="147">
        <v>11555.163</v>
      </c>
      <c r="F25" s="147">
        <v>11558.163</v>
      </c>
    </row>
    <row r="26" spans="1:6" s="54" customFormat="1" ht="33.75" customHeight="1">
      <c r="A26" s="48" t="s">
        <v>135</v>
      </c>
      <c r="B26" s="48" t="s">
        <v>217</v>
      </c>
      <c r="C26" s="49" t="s">
        <v>218</v>
      </c>
      <c r="D26" s="147">
        <v>12467.861</v>
      </c>
      <c r="E26" s="147">
        <v>11555.163</v>
      </c>
      <c r="F26" s="147">
        <v>11558.163</v>
      </c>
    </row>
    <row r="27" spans="1:6" s="54" customFormat="1" ht="15.75">
      <c r="A27" s="189" t="s">
        <v>77</v>
      </c>
      <c r="B27" s="189"/>
      <c r="C27" s="189"/>
      <c r="D27" s="147">
        <f>D11</f>
        <v>75.08100000000013</v>
      </c>
      <c r="E27" s="147">
        <f>E11</f>
        <v>0</v>
      </c>
      <c r="F27" s="147">
        <f>F11</f>
        <v>0</v>
      </c>
    </row>
    <row r="28" spans="1:6" s="54" customFormat="1" ht="15.75">
      <c r="A28" s="56"/>
      <c r="B28" s="56"/>
      <c r="C28" s="56"/>
      <c r="D28" s="57"/>
      <c r="F28" s="55"/>
    </row>
    <row r="30" spans="1:4" ht="45.75" customHeight="1">
      <c r="A30" s="184"/>
      <c r="B30" s="184"/>
      <c r="C30" s="58"/>
      <c r="D30" s="57"/>
    </row>
    <row r="31" spans="1:4" ht="54" customHeight="1">
      <c r="A31" s="59"/>
      <c r="B31" s="59"/>
      <c r="C31" s="59"/>
      <c r="D31" s="60"/>
    </row>
    <row r="32" spans="1:2" ht="15.75">
      <c r="A32" s="61"/>
      <c r="B32" s="61"/>
    </row>
    <row r="33" ht="15.75">
      <c r="D33" s="62"/>
    </row>
  </sheetData>
  <sheetProtection/>
  <mergeCells count="10">
    <mergeCell ref="A8:A9"/>
    <mergeCell ref="B8:B9"/>
    <mergeCell ref="C8:C9"/>
    <mergeCell ref="D8:F8"/>
    <mergeCell ref="A27:C27"/>
    <mergeCell ref="A30:B30"/>
    <mergeCell ref="D2:F2"/>
    <mergeCell ref="D3:F3"/>
    <mergeCell ref="D4:F4"/>
    <mergeCell ref="A5:F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4" sqref="D4:E4"/>
    </sheetView>
  </sheetViews>
  <sheetFormatPr defaultColWidth="9.00390625" defaultRowHeight="12.75"/>
  <cols>
    <col min="2" max="2" width="32.00390625" style="0" customWidth="1"/>
    <col min="3" max="3" width="15.25390625" style="0" customWidth="1"/>
    <col min="4" max="4" width="14.25390625" style="0" customWidth="1"/>
    <col min="5" max="5" width="15.00390625" style="0" customWidth="1"/>
  </cols>
  <sheetData>
    <row r="1" spans="1:5" ht="12.75">
      <c r="A1" s="135"/>
      <c r="B1" s="135"/>
      <c r="C1" s="135"/>
      <c r="D1" s="191" t="s">
        <v>310</v>
      </c>
      <c r="E1" s="192"/>
    </row>
    <row r="2" spans="1:6" ht="12.75">
      <c r="A2" s="135"/>
      <c r="B2" s="135"/>
      <c r="C2" s="2"/>
      <c r="D2" s="192"/>
      <c r="E2" s="192"/>
      <c r="F2" s="2"/>
    </row>
    <row r="3" spans="1:5" ht="12.75">
      <c r="A3" s="135"/>
      <c r="B3" s="135"/>
      <c r="C3" s="135"/>
      <c r="D3" s="192"/>
      <c r="E3" s="192"/>
    </row>
    <row r="4" spans="1:5" ht="12.75">
      <c r="A4" s="135"/>
      <c r="B4" s="135"/>
      <c r="C4" s="135"/>
      <c r="D4" s="197" t="s">
        <v>346</v>
      </c>
      <c r="E4" s="197"/>
    </row>
    <row r="5" spans="1:5" ht="12.75">
      <c r="A5" s="135"/>
      <c r="B5" s="135"/>
      <c r="C5" s="135"/>
      <c r="D5" s="135"/>
      <c r="E5" s="136"/>
    </row>
    <row r="6" spans="1:5" ht="12.75">
      <c r="A6" s="135"/>
      <c r="B6" s="135"/>
      <c r="C6" s="135"/>
      <c r="D6" s="136"/>
      <c r="E6" s="135"/>
    </row>
    <row r="7" spans="1:5" ht="12.75">
      <c r="A7" s="190" t="s">
        <v>252</v>
      </c>
      <c r="B7" s="190"/>
      <c r="C7" s="190"/>
      <c r="D7" s="190"/>
      <c r="E7" s="190"/>
    </row>
    <row r="8" spans="1:5" ht="12.75">
      <c r="A8" s="190" t="s">
        <v>308</v>
      </c>
      <c r="B8" s="190"/>
      <c r="C8" s="190"/>
      <c r="D8" s="190"/>
      <c r="E8" s="190"/>
    </row>
    <row r="9" spans="1:5" ht="12.75">
      <c r="A9" s="190" t="s">
        <v>204</v>
      </c>
      <c r="B9" s="190"/>
      <c r="C9" s="190"/>
      <c r="D9" s="190"/>
      <c r="E9" s="190"/>
    </row>
    <row r="10" spans="1:5" ht="12.75">
      <c r="A10" s="193" t="s">
        <v>205</v>
      </c>
      <c r="B10" s="193"/>
      <c r="C10" s="193"/>
      <c r="D10" s="193"/>
      <c r="E10" s="193"/>
    </row>
    <row r="11" spans="1:5" ht="12.75">
      <c r="A11" s="137"/>
      <c r="B11" s="137"/>
      <c r="C11" s="137"/>
      <c r="D11" s="137"/>
      <c r="E11" s="137" t="s">
        <v>7</v>
      </c>
    </row>
    <row r="12" spans="1:5" ht="12.75" customHeight="1">
      <c r="A12" s="194" t="s">
        <v>206</v>
      </c>
      <c r="B12" s="194" t="s">
        <v>207</v>
      </c>
      <c r="C12" s="195">
        <v>2018</v>
      </c>
      <c r="D12" s="195">
        <v>2019</v>
      </c>
      <c r="E12" s="195">
        <v>2020</v>
      </c>
    </row>
    <row r="13" spans="1:5" ht="12.75">
      <c r="A13" s="194"/>
      <c r="B13" s="194"/>
      <c r="C13" s="196"/>
      <c r="D13" s="196"/>
      <c r="E13" s="196"/>
    </row>
    <row r="14" spans="1:5" ht="12.75">
      <c r="A14" s="133"/>
      <c r="B14" s="138">
        <v>1</v>
      </c>
      <c r="C14" s="138">
        <v>2</v>
      </c>
      <c r="D14" s="138">
        <v>3</v>
      </c>
      <c r="E14" s="138">
        <v>4</v>
      </c>
    </row>
    <row r="15" spans="1:5" ht="37.5" customHeight="1">
      <c r="A15" s="138">
        <v>1</v>
      </c>
      <c r="B15" s="129" t="s">
        <v>240</v>
      </c>
      <c r="C15" s="139">
        <v>3593.07</v>
      </c>
      <c r="D15" s="139">
        <v>3593.07</v>
      </c>
      <c r="E15" s="139">
        <v>3593.07</v>
      </c>
    </row>
    <row r="16" spans="1:5" ht="12.75">
      <c r="A16" s="129"/>
      <c r="B16" s="140" t="s">
        <v>208</v>
      </c>
      <c r="C16" s="139">
        <v>3593.07</v>
      </c>
      <c r="D16" s="139">
        <f>SUM(D15:D15)</f>
        <v>3593.07</v>
      </c>
      <c r="E16" s="139">
        <f>SUM(E15:E15)</f>
        <v>3593.07</v>
      </c>
    </row>
  </sheetData>
  <sheetProtection/>
  <mergeCells count="11">
    <mergeCell ref="A8:E8"/>
    <mergeCell ref="A9:E9"/>
    <mergeCell ref="D1:E3"/>
    <mergeCell ref="A10:E10"/>
    <mergeCell ref="A12:A13"/>
    <mergeCell ref="B12:B13"/>
    <mergeCell ref="C12:C13"/>
    <mergeCell ref="D12:D13"/>
    <mergeCell ref="E12:E13"/>
    <mergeCell ref="D4:E4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ФУЭ администрации Мотыгинского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 Р.Г.</dc:creator>
  <cp:keywords/>
  <dc:description/>
  <cp:lastModifiedBy>DELL</cp:lastModifiedBy>
  <cp:lastPrinted>2018-04-13T05:51:44Z</cp:lastPrinted>
  <dcterms:created xsi:type="dcterms:W3CDTF">2005-11-20T02:14:16Z</dcterms:created>
  <dcterms:modified xsi:type="dcterms:W3CDTF">2018-04-13T05:51:57Z</dcterms:modified>
  <cp:category/>
  <cp:version/>
  <cp:contentType/>
  <cp:contentStatus/>
</cp:coreProperties>
</file>